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Marina 2 ZR-FIS-PLAN\PLAN 2021\1. Rebalans\"/>
    </mc:Choice>
  </mc:AlternateContent>
  <xr:revisionPtr revIDLastSave="0" documentId="13_ncr:1_{DC9C4762-107D-4E81-80B2-722AEDE8D6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nabave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7" l="1"/>
  <c r="D48" i="7"/>
  <c r="D8" i="7"/>
  <c r="E48" i="7"/>
  <c r="E8" i="7"/>
  <c r="F14" i="7"/>
  <c r="E39" i="7"/>
  <c r="D39" i="7" s="1"/>
  <c r="E31" i="7"/>
  <c r="D31" i="7" s="1"/>
  <c r="E43" i="7"/>
  <c r="E44" i="7"/>
  <c r="E45" i="7"/>
  <c r="E46" i="7"/>
  <c r="E47" i="7"/>
  <c r="E42" i="7"/>
  <c r="E40" i="7"/>
  <c r="E41" i="7"/>
  <c r="E38" i="7"/>
  <c r="E35" i="7"/>
  <c r="E36" i="7"/>
  <c r="E37" i="7"/>
  <c r="E34" i="7"/>
  <c r="E30" i="7"/>
  <c r="E32" i="7"/>
  <c r="E33" i="7"/>
  <c r="E29" i="7"/>
  <c r="E27" i="7"/>
  <c r="E26" i="7"/>
  <c r="E22" i="7"/>
  <c r="E23" i="7"/>
  <c r="E24" i="7"/>
  <c r="E25" i="7"/>
  <c r="E18" i="7"/>
  <c r="E19" i="7"/>
  <c r="E20" i="7"/>
  <c r="D20" i="7" s="1"/>
  <c r="E16" i="7"/>
  <c r="E17" i="7"/>
  <c r="E10" i="7"/>
  <c r="E11" i="7"/>
  <c r="E12" i="7"/>
  <c r="E13" i="7"/>
  <c r="E9" i="7"/>
  <c r="D9" i="7" s="1"/>
  <c r="F8" i="7"/>
  <c r="F21" i="7"/>
  <c r="E21" i="7" s="1"/>
  <c r="D44" i="7" l="1"/>
  <c r="D25" i="7" l="1"/>
  <c r="D24" i="7"/>
  <c r="D23" i="7"/>
  <c r="D22" i="7"/>
  <c r="D37" i="7"/>
  <c r="F28" i="7"/>
  <c r="E28" i="7" s="1"/>
  <c r="D29" i="7" l="1"/>
  <c r="D10" i="7"/>
  <c r="D11" i="7"/>
  <c r="E14" i="7" l="1"/>
  <c r="D14" i="7" s="1"/>
  <c r="E15" i="7" l="1"/>
  <c r="D34" i="7"/>
  <c r="D47" i="7" l="1"/>
  <c r="D46" i="7"/>
  <c r="D45" i="7"/>
  <c r="D43" i="7"/>
  <c r="D42" i="7"/>
  <c r="D41" i="7"/>
  <c r="D40" i="7"/>
  <c r="D38" i="7"/>
  <c r="D36" i="7"/>
  <c r="D35" i="7"/>
  <c r="D33" i="7"/>
  <c r="D32" i="7"/>
  <c r="D30" i="7"/>
  <c r="D28" i="7"/>
  <c r="D27" i="7"/>
  <c r="D26" i="7"/>
  <c r="D21" i="7" l="1"/>
  <c r="D19" i="7"/>
  <c r="D18" i="7"/>
  <c r="D17" i="7"/>
  <c r="D16" i="7"/>
  <c r="D15" i="7"/>
  <c r="D13" i="7"/>
  <c r="D12" i="7"/>
</calcChain>
</file>

<file path=xl/sharedStrings.xml><?xml version="1.0" encoding="utf-8"?>
<sst xmlns="http://schemas.openxmlformats.org/spreadsheetml/2006/main" count="116" uniqueCount="98">
  <si>
    <t>Red.br.</t>
  </si>
  <si>
    <t>Predmet nabave</t>
  </si>
  <si>
    <t>Način nabave</t>
  </si>
  <si>
    <t>Literatura</t>
  </si>
  <si>
    <t xml:space="preserve">     UKUPNO </t>
  </si>
  <si>
    <t>Evidencijski broj</t>
  </si>
  <si>
    <t xml:space="preserve">Materijal za čišćenje </t>
  </si>
  <si>
    <t xml:space="preserve">Materijal za higijenske potrebe </t>
  </si>
  <si>
    <t xml:space="preserve">Električna energija </t>
  </si>
  <si>
    <t xml:space="preserve">PROVODI OSNIVAČ </t>
  </si>
  <si>
    <t>Plin</t>
  </si>
  <si>
    <t xml:space="preserve">Motorni benzin i dizel gorivo </t>
  </si>
  <si>
    <t>Voda</t>
  </si>
  <si>
    <t>Odvoz smeća</t>
  </si>
  <si>
    <t>Ostale komunalne usluge</t>
  </si>
  <si>
    <t>Dimnjačarske i ekološke usluge</t>
  </si>
  <si>
    <t>Usluge pranja i čišćenja</t>
  </si>
  <si>
    <t>Grafičke i tiskarske usluge</t>
  </si>
  <si>
    <t xml:space="preserve">TURISTIČKO UGOSTITELJSKA ŠKOLA </t>
  </si>
  <si>
    <t>ANTONA ŠTIFANIĆA POREČ</t>
  </si>
  <si>
    <t>KLASA:</t>
  </si>
  <si>
    <t>URBROJ:</t>
  </si>
  <si>
    <t>Ravnateljica:</t>
  </si>
  <si>
    <t>Namirnice kabineti</t>
  </si>
  <si>
    <t>bez PDV</t>
  </si>
  <si>
    <t>pdv</t>
  </si>
  <si>
    <t xml:space="preserve">Poreč, </t>
  </si>
  <si>
    <t>Usluga čuvanja imovine</t>
  </si>
  <si>
    <t>Uredski materijal</t>
  </si>
  <si>
    <t>UREDSKI MATERIJAL I OSTALI MATERIJALNI RASHODI</t>
  </si>
  <si>
    <t>ENERGIJA</t>
  </si>
  <si>
    <t>MATERIJAL I DIJELOVI ZA TEK I INVESTICIJSKOG ODRŽAVANJE GRAĐAVINSKOG OBJEKTA</t>
  </si>
  <si>
    <t>Usluge telefona, telefaxa</t>
  </si>
  <si>
    <t>Poštarina</t>
  </si>
  <si>
    <t>Rent-a car i taxi prijevoz</t>
  </si>
  <si>
    <t>Ostale usluge za komunikaciju i prijevoz</t>
  </si>
  <si>
    <t>1.1</t>
  </si>
  <si>
    <t>1.2</t>
  </si>
  <si>
    <t>1.3</t>
  </si>
  <si>
    <t>1.4</t>
  </si>
  <si>
    <t>1.5</t>
  </si>
  <si>
    <t>2.1</t>
  </si>
  <si>
    <t>2.2</t>
  </si>
  <si>
    <t>2.3</t>
  </si>
  <si>
    <t>6</t>
  </si>
  <si>
    <t>7</t>
  </si>
  <si>
    <t>8</t>
  </si>
  <si>
    <t>9</t>
  </si>
  <si>
    <t>10</t>
  </si>
  <si>
    <t>12</t>
  </si>
  <si>
    <t>12.1</t>
  </si>
  <si>
    <t>12.2</t>
  </si>
  <si>
    <t>12.4</t>
  </si>
  <si>
    <t>13</t>
  </si>
  <si>
    <t>14</t>
  </si>
  <si>
    <t>16</t>
  </si>
  <si>
    <t>17</t>
  </si>
  <si>
    <t>19</t>
  </si>
  <si>
    <t>SITAN INVENTAR</t>
  </si>
  <si>
    <t>USLUGE TELEFONA, POŠTE I PRIJEVOZA</t>
  </si>
  <si>
    <t>USLUGE PROMIDŽBE I INFORMIRANJA</t>
  </si>
  <si>
    <t>ZAKUPNINE I NAJAMNINE</t>
  </si>
  <si>
    <t>UREDSKA OPREMA I NAMJEŠTAJ</t>
  </si>
  <si>
    <t xml:space="preserve">UREĐAJI, STROJEVI I OPREMA ZA OSTALE NAMJENE </t>
  </si>
  <si>
    <t xml:space="preserve">KNJIGE U KNJIŽNICAMA  </t>
  </si>
  <si>
    <t xml:space="preserve">PREMIJE OSIGURANJA </t>
  </si>
  <si>
    <t>ČLANARINE</t>
  </si>
  <si>
    <t>ZDRAVSTVENE I VETERINARSKE USLUGE</t>
  </si>
  <si>
    <t>RAČUNALNE USLUGE</t>
  </si>
  <si>
    <t xml:space="preserve">OSTALE USLUGE </t>
  </si>
  <si>
    <t>KOMUNALNE USLUGE</t>
  </si>
  <si>
    <t xml:space="preserve">USLUGE TEKUĆEG I INVESTICIJSKOG ODRŽAVANJA </t>
  </si>
  <si>
    <t>Ostali rashodi</t>
  </si>
  <si>
    <t>20</t>
  </si>
  <si>
    <t xml:space="preserve">PLAN NABAVE ROBA, USLUGA I RADOVA  ZA 2021. GODINU </t>
  </si>
  <si>
    <t xml:space="preserve">Plan 2021. godine </t>
  </si>
  <si>
    <t>Tatjana Gulić Pisarević, prof.</t>
  </si>
  <si>
    <t xml:space="preserve">JEDNOSTAVNA NABAVA </t>
  </si>
  <si>
    <t>400-02/20-01/02</t>
  </si>
  <si>
    <t>2167-01-21-6</t>
  </si>
  <si>
    <t>31.12.2021.</t>
  </si>
  <si>
    <t>SLUŽBENA RADNA ODJEĆA I OBUĆA</t>
  </si>
  <si>
    <t>5</t>
  </si>
  <si>
    <t xml:space="preserve">JEDNOSTAVNA NABAVA/ PROVODI OSNIVAČ </t>
  </si>
  <si>
    <t>Dezinsekcija i deratizacija</t>
  </si>
  <si>
    <t>Film i izrada fotografija, snimanje</t>
  </si>
  <si>
    <t>6.1</t>
  </si>
  <si>
    <t>6.2</t>
  </si>
  <si>
    <t>6.3</t>
  </si>
  <si>
    <t>6.4</t>
  </si>
  <si>
    <t>9.1</t>
  </si>
  <si>
    <t>9.2</t>
  </si>
  <si>
    <t>9.3</t>
  </si>
  <si>
    <t>9.4</t>
  </si>
  <si>
    <t>9.5</t>
  </si>
  <si>
    <t>11</t>
  </si>
  <si>
    <t>12.3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</si>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</sst>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b/>
      <i/>
      <sz val="10"/>
      <color indexed="8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color indexed="57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11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26" fillId="0" borderId="13" xfId="0" applyFont="1" applyBorder="1" applyAlignment="1">
      <alignment horizontal="right" wrapText="1"/>
    </xf>
    <xf numFmtId="0" fontId="26" fillId="0" borderId="4" xfId="0" applyFont="1" applyBorder="1" applyAlignment="1">
      <alignment horizontal="right" wrapText="1"/>
    </xf>
    <xf numFmtId="0" fontId="24" fillId="0" borderId="6" xfId="0" applyFont="1" applyBorder="1" applyAlignment="1">
      <alignment horizontal="right" wrapText="1"/>
    </xf>
    <xf numFmtId="0" fontId="24" fillId="0" borderId="4" xfId="0" applyFont="1" applyBorder="1" applyAlignment="1">
      <alignment horizontal="right" wrapText="1"/>
    </xf>
    <xf numFmtId="0" fontId="24" fillId="0" borderId="13" xfId="0" applyFont="1" applyBorder="1" applyAlignment="1">
      <alignment horizontal="right" wrapText="1"/>
    </xf>
    <xf numFmtId="0" fontId="27" fillId="0" borderId="6" xfId="0" applyFont="1" applyBorder="1" applyAlignment="1">
      <alignment horizontal="right" wrapText="1"/>
    </xf>
    <xf numFmtId="0" fontId="27" fillId="0" borderId="4" xfId="0" applyFont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27" fillId="0" borderId="3" xfId="0" applyNumberFormat="1" applyFont="1" applyBorder="1" applyAlignment="1">
      <alignment horizontal="right" wrapText="1"/>
    </xf>
    <xf numFmtId="49" fontId="24" fillId="0" borderId="3" xfId="0" applyNumberFormat="1" applyFont="1" applyBorder="1" applyAlignment="1">
      <alignment horizontal="right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10" fillId="2" borderId="10" xfId="0" applyFont="1" applyFill="1" applyBorder="1" applyAlignment="1">
      <alignment horizontal="right" wrapText="1"/>
    </xf>
    <xf numFmtId="164" fontId="12" fillId="0" borderId="4" xfId="0" applyNumberFormat="1" applyFont="1" applyBorder="1" applyAlignment="1">
      <alignment horizontal="right" wrapText="1"/>
    </xf>
    <xf numFmtId="164" fontId="12" fillId="0" borderId="4" xfId="1" applyFont="1" applyBorder="1" applyAlignment="1">
      <alignment horizontal="right" wrapText="1"/>
    </xf>
    <xf numFmtId="164" fontId="12" fillId="3" borderId="7" xfId="1" applyFont="1" applyFill="1" applyBorder="1" applyAlignment="1">
      <alignment horizontal="right" wrapText="1"/>
    </xf>
    <xf numFmtId="164" fontId="12" fillId="0" borderId="7" xfId="1" applyFont="1" applyBorder="1" applyAlignment="1">
      <alignment horizontal="right" wrapText="1"/>
    </xf>
    <xf numFmtId="164" fontId="18" fillId="2" borderId="2" xfId="1" applyFont="1" applyFill="1" applyBorder="1" applyAlignment="1">
      <alignment horizontal="right" wrapText="1"/>
    </xf>
    <xf numFmtId="164" fontId="24" fillId="3" borderId="7" xfId="1" applyFont="1" applyFill="1" applyBorder="1" applyAlignment="1">
      <alignment horizontal="right" wrapText="1"/>
    </xf>
    <xf numFmtId="164" fontId="24" fillId="0" borderId="4" xfId="0" applyNumberFormat="1" applyFont="1" applyBorder="1" applyAlignment="1">
      <alignment horizontal="right" wrapText="1"/>
    </xf>
    <xf numFmtId="164" fontId="24" fillId="0" borderId="4" xfId="1" applyFont="1" applyBorder="1" applyAlignment="1">
      <alignment horizontal="right" wrapText="1"/>
    </xf>
    <xf numFmtId="164" fontId="24" fillId="0" borderId="7" xfId="1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14" fillId="2" borderId="8" xfId="0" applyNumberFormat="1" applyFont="1" applyFill="1" applyBorder="1" applyAlignment="1">
      <alignment horizontal="center" wrapText="1"/>
    </xf>
    <xf numFmtId="0" fontId="28" fillId="0" borderId="0" xfId="0" applyFont="1"/>
    <xf numFmtId="0" fontId="9" fillId="0" borderId="0" xfId="0" applyFont="1"/>
    <xf numFmtId="0" fontId="30" fillId="0" borderId="0" xfId="0" applyFont="1"/>
    <xf numFmtId="0" fontId="31" fillId="0" borderId="0" xfId="0" applyFont="1"/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12" fillId="0" borderId="0" xfId="0" applyFont="1" applyBorder="1" applyAlignment="1">
      <alignment vertical="center"/>
    </xf>
    <xf numFmtId="165" fontId="22" fillId="3" borderId="0" xfId="1" applyNumberFormat="1" applyFont="1" applyFill="1" applyBorder="1"/>
    <xf numFmtId="165" fontId="23" fillId="3" borderId="0" xfId="1" applyNumberFormat="1" applyFont="1" applyFill="1" applyBorder="1"/>
    <xf numFmtId="165" fontId="29" fillId="3" borderId="0" xfId="1" applyNumberFormat="1" applyFont="1" applyFill="1" applyBorder="1"/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0" applyFont="1" applyAlignment="1">
      <alignment horizontal="left"/>
    </xf>
  </cellXfs>
  <cellStyles count="7"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Normal_Podaci" xfId="4" xr:uid="{00000000-0005-0000-0000-000005000000}"/>
    <cellStyle name="Normalno" xfId="0" builtinId="0"/>
    <cellStyle name="Normalno 2" xfId="6" xr:uid="{84056312-A32D-4C0E-9058-E512ADCDF9CF}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1349375</xdr:colOff>
      <xdr:row>17</xdr:row>
      <xdr:rowOff>182563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47938" y="4437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20</xdr:row>
      <xdr:rowOff>182563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043863" y="4437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abSelected="1" topLeftCell="A40" zoomScale="120" zoomScaleNormal="120" workbookViewId="0">
      <selection activeCell="F48" sqref="F48"/>
    </sheetView>
  </sheetViews>
  <sheetFormatPr defaultRowHeight="13.2" x14ac:dyDescent="0.25"/>
  <cols>
    <col min="1" max="1" width="7" customWidth="1"/>
    <col min="2" max="2" width="12" style="6" customWidth="1"/>
    <col min="3" max="3" width="30.6640625" customWidth="1"/>
    <col min="4" max="5" width="14" style="31" customWidth="1"/>
    <col min="6" max="6" width="14.33203125" style="31" customWidth="1"/>
    <col min="7" max="7" width="16" style="47" customWidth="1"/>
    <col min="8" max="12" width="6.44140625" style="54" customWidth="1"/>
    <col min="13" max="13" width="11.33203125" style="61" customWidth="1"/>
    <col min="14" max="14" width="11.33203125" style="53" customWidth="1"/>
  </cols>
  <sheetData>
    <row r="1" spans="1:14" s="9" customFormat="1" ht="12.75" customHeight="1" x14ac:dyDescent="0.25">
      <c r="A1" s="67" t="s">
        <v>18</v>
      </c>
      <c r="B1" s="67"/>
      <c r="C1" s="67"/>
      <c r="D1" s="43"/>
      <c r="E1" s="44"/>
      <c r="F1" s="44"/>
      <c r="G1" s="46"/>
      <c r="H1" s="54"/>
      <c r="I1" s="54"/>
      <c r="J1" s="54"/>
      <c r="K1" s="54"/>
      <c r="L1" s="54"/>
      <c r="M1" s="61"/>
      <c r="N1" s="53"/>
    </row>
    <row r="2" spans="1:14" s="9" customFormat="1" ht="12.75" customHeight="1" x14ac:dyDescent="0.25">
      <c r="A2" s="67" t="s">
        <v>19</v>
      </c>
      <c r="B2" s="67"/>
      <c r="C2" s="67"/>
      <c r="D2" s="43"/>
      <c r="E2" s="44"/>
      <c r="F2" s="44"/>
      <c r="G2" s="46"/>
      <c r="H2" s="54"/>
      <c r="I2" s="54"/>
      <c r="J2" s="54"/>
      <c r="K2" s="54"/>
      <c r="L2" s="54"/>
      <c r="M2" s="61"/>
      <c r="N2" s="53"/>
    </row>
    <row r="3" spans="1:14" s="9" customFormat="1" ht="12.75" customHeight="1" x14ac:dyDescent="0.25">
      <c r="A3" s="45" t="s">
        <v>20</v>
      </c>
      <c r="B3" s="67" t="s">
        <v>78</v>
      </c>
      <c r="C3" s="67"/>
      <c r="D3" s="44"/>
      <c r="E3" s="44"/>
      <c r="F3" s="44"/>
      <c r="G3" s="46"/>
      <c r="H3" s="54"/>
      <c r="I3" s="54"/>
      <c r="J3" s="54"/>
      <c r="K3" s="54"/>
      <c r="L3" s="54"/>
      <c r="M3" s="61"/>
      <c r="N3" s="53"/>
    </row>
    <row r="4" spans="1:14" s="9" customFormat="1" ht="12.75" customHeight="1" x14ac:dyDescent="0.25">
      <c r="A4" s="45" t="s">
        <v>21</v>
      </c>
      <c r="B4" s="67" t="s">
        <v>79</v>
      </c>
      <c r="C4" s="67"/>
      <c r="D4" s="44"/>
      <c r="E4" s="44"/>
      <c r="F4" s="44"/>
      <c r="G4" s="46"/>
      <c r="H4" s="54"/>
      <c r="I4" s="54"/>
      <c r="J4" s="54"/>
      <c r="K4" s="54"/>
      <c r="L4" s="54"/>
      <c r="M4" s="61"/>
      <c r="N4" s="53"/>
    </row>
    <row r="5" spans="1:14" s="9" customFormat="1" ht="12.75" customHeight="1" x14ac:dyDescent="0.25">
      <c r="A5" s="45" t="s">
        <v>26</v>
      </c>
      <c r="B5" s="45" t="s">
        <v>80</v>
      </c>
      <c r="D5" s="44"/>
      <c r="E5" s="44"/>
      <c r="F5" s="44"/>
      <c r="G5" s="46"/>
      <c r="H5" s="54"/>
      <c r="I5" s="54"/>
      <c r="J5" s="54"/>
      <c r="K5" s="54"/>
      <c r="L5" s="54"/>
      <c r="M5" s="61"/>
      <c r="N5" s="53"/>
    </row>
    <row r="6" spans="1:14" ht="18.75" customHeight="1" thickBot="1" x14ac:dyDescent="0.35">
      <c r="A6" s="64" t="s">
        <v>74</v>
      </c>
      <c r="B6" s="64"/>
      <c r="C6" s="64"/>
      <c r="D6" s="64"/>
      <c r="E6" s="64"/>
      <c r="F6" s="64"/>
      <c r="G6" s="64"/>
    </row>
    <row r="7" spans="1:14" ht="30" customHeight="1" x14ac:dyDescent="0.3">
      <c r="A7" s="4" t="s">
        <v>0</v>
      </c>
      <c r="B7" s="5" t="s">
        <v>5</v>
      </c>
      <c r="C7" s="5" t="s">
        <v>1</v>
      </c>
      <c r="D7" s="33" t="s">
        <v>24</v>
      </c>
      <c r="E7" s="33" t="s">
        <v>25</v>
      </c>
      <c r="F7" s="33" t="s">
        <v>75</v>
      </c>
      <c r="G7" s="49" t="s">
        <v>2</v>
      </c>
    </row>
    <row r="8" spans="1:14" s="52" customFormat="1" ht="24" customHeight="1" x14ac:dyDescent="0.25">
      <c r="A8" s="17">
        <v>1</v>
      </c>
      <c r="B8" s="21">
        <v>3221</v>
      </c>
      <c r="C8" s="30" t="s">
        <v>29</v>
      </c>
      <c r="D8" s="34">
        <f>SUM(F8-E8)</f>
        <v>96466.343999999997</v>
      </c>
      <c r="E8" s="35">
        <f>SUM(F8*20/100)</f>
        <v>24116.585999999996</v>
      </c>
      <c r="F8" s="36">
        <f>SUM(F9:F13)</f>
        <v>120582.93</v>
      </c>
      <c r="G8" s="50" t="s">
        <v>77</v>
      </c>
      <c r="H8" s="55"/>
      <c r="I8" s="55"/>
      <c r="J8" s="55"/>
      <c r="K8" s="55"/>
      <c r="L8" s="55"/>
      <c r="M8" s="62"/>
      <c r="N8" s="56"/>
    </row>
    <row r="9" spans="1:14" ht="24" customHeight="1" x14ac:dyDescent="0.25">
      <c r="A9" s="19" t="s">
        <v>36</v>
      </c>
      <c r="B9" s="14">
        <v>32211</v>
      </c>
      <c r="C9" s="10" t="s">
        <v>28</v>
      </c>
      <c r="D9" s="40">
        <f>SUM(F9-E9)</f>
        <v>28982.471999999998</v>
      </c>
      <c r="E9" s="41">
        <f>SUM(F9*20/100)</f>
        <v>7245.6179999999995</v>
      </c>
      <c r="F9" s="39">
        <v>36228.089999999997</v>
      </c>
      <c r="G9" s="50"/>
    </row>
    <row r="10" spans="1:14" ht="16.5" customHeight="1" x14ac:dyDescent="0.25">
      <c r="A10" s="19" t="s">
        <v>37</v>
      </c>
      <c r="B10" s="16">
        <v>32212</v>
      </c>
      <c r="C10" s="11" t="s">
        <v>3</v>
      </c>
      <c r="D10" s="40">
        <f t="shared" ref="D10:D25" si="0">SUM(F10-E10)</f>
        <v>3143.2080000000001</v>
      </c>
      <c r="E10" s="41">
        <f t="shared" ref="E10:E13" si="1">SUM(F10*20/100)</f>
        <v>785.80200000000013</v>
      </c>
      <c r="F10" s="39">
        <v>3929.01</v>
      </c>
      <c r="G10" s="50"/>
    </row>
    <row r="11" spans="1:14" ht="16.5" customHeight="1" x14ac:dyDescent="0.25">
      <c r="A11" s="19" t="s">
        <v>38</v>
      </c>
      <c r="B11" s="16">
        <v>32214</v>
      </c>
      <c r="C11" s="11" t="s">
        <v>6</v>
      </c>
      <c r="D11" s="40">
        <f t="shared" si="0"/>
        <v>5680.1040000000003</v>
      </c>
      <c r="E11" s="41">
        <f t="shared" si="1"/>
        <v>1420.0260000000001</v>
      </c>
      <c r="F11" s="39">
        <v>7100.13</v>
      </c>
      <c r="G11" s="50"/>
    </row>
    <row r="12" spans="1:14" ht="16.5" customHeight="1" x14ac:dyDescent="0.25">
      <c r="A12" s="20" t="s">
        <v>39</v>
      </c>
      <c r="B12" s="13">
        <v>32216</v>
      </c>
      <c r="C12" s="11" t="s">
        <v>7</v>
      </c>
      <c r="D12" s="40">
        <f t="shared" si="0"/>
        <v>17303.184000000001</v>
      </c>
      <c r="E12" s="41">
        <f t="shared" si="1"/>
        <v>4325.7959999999994</v>
      </c>
      <c r="F12" s="39">
        <v>21628.98</v>
      </c>
      <c r="G12" s="50"/>
    </row>
    <row r="13" spans="1:14" ht="16.5" customHeight="1" x14ac:dyDescent="0.25">
      <c r="A13" s="19" t="s">
        <v>40</v>
      </c>
      <c r="B13" s="13">
        <v>32219</v>
      </c>
      <c r="C13" s="11" t="s">
        <v>23</v>
      </c>
      <c r="D13" s="40">
        <f t="shared" si="0"/>
        <v>41357.376000000004</v>
      </c>
      <c r="E13" s="41">
        <f t="shared" si="1"/>
        <v>10339.344000000001</v>
      </c>
      <c r="F13" s="39">
        <v>51696.72</v>
      </c>
      <c r="G13" s="50"/>
    </row>
    <row r="14" spans="1:14" s="52" customFormat="1" ht="16.5" customHeight="1" x14ac:dyDescent="0.25">
      <c r="A14" s="17">
        <v>2</v>
      </c>
      <c r="B14" s="28">
        <v>3223</v>
      </c>
      <c r="C14" s="29" t="s">
        <v>30</v>
      </c>
      <c r="D14" s="34">
        <f t="shared" si="0"/>
        <v>81905.90400000001</v>
      </c>
      <c r="E14" s="35">
        <f>SUM(F14*20/100)</f>
        <v>20476.476000000002</v>
      </c>
      <c r="F14" s="36">
        <f>SUM(F15:F17)</f>
        <v>102382.38</v>
      </c>
      <c r="G14" s="50"/>
      <c r="H14" s="55"/>
      <c r="I14" s="55"/>
      <c r="J14" s="55"/>
      <c r="K14" s="55"/>
      <c r="L14" s="55"/>
      <c r="M14" s="62"/>
      <c r="N14" s="56"/>
    </row>
    <row r="15" spans="1:14" ht="16.5" customHeight="1" x14ac:dyDescent="0.25">
      <c r="A15" s="19" t="s">
        <v>41</v>
      </c>
      <c r="B15" s="15">
        <v>32231</v>
      </c>
      <c r="C15" s="12" t="s">
        <v>8</v>
      </c>
      <c r="D15" s="40">
        <f t="shared" si="0"/>
        <v>44105.64</v>
      </c>
      <c r="E15" s="41">
        <f>SUM(F15*20/100)</f>
        <v>11026.41</v>
      </c>
      <c r="F15" s="39">
        <v>55132.05</v>
      </c>
      <c r="G15" s="50" t="s">
        <v>9</v>
      </c>
    </row>
    <row r="16" spans="1:14" s="1" customFormat="1" ht="16.5" customHeight="1" x14ac:dyDescent="0.25">
      <c r="A16" s="19" t="s">
        <v>42</v>
      </c>
      <c r="B16" s="16">
        <v>32232</v>
      </c>
      <c r="C16" s="13" t="s">
        <v>10</v>
      </c>
      <c r="D16" s="40">
        <f t="shared" si="0"/>
        <v>0</v>
      </c>
      <c r="E16" s="41">
        <f t="shared" ref="E16:E20" si="2">SUM(F16*20/100)</f>
        <v>0</v>
      </c>
      <c r="F16" s="39">
        <v>0</v>
      </c>
      <c r="G16" s="50" t="s">
        <v>77</v>
      </c>
      <c r="H16" s="54"/>
      <c r="I16" s="54"/>
      <c r="J16" s="54"/>
      <c r="K16" s="54"/>
      <c r="L16" s="54"/>
      <c r="M16" s="61"/>
      <c r="N16" s="53"/>
    </row>
    <row r="17" spans="1:14" s="1" customFormat="1" ht="16.5" customHeight="1" x14ac:dyDescent="0.25">
      <c r="A17" s="20" t="s">
        <v>43</v>
      </c>
      <c r="B17" s="16">
        <v>32234</v>
      </c>
      <c r="C17" s="13" t="s">
        <v>11</v>
      </c>
      <c r="D17" s="40">
        <f t="shared" si="0"/>
        <v>37800.264000000003</v>
      </c>
      <c r="E17" s="41">
        <f t="shared" si="2"/>
        <v>9450.0660000000007</v>
      </c>
      <c r="F17" s="39">
        <v>47250.33</v>
      </c>
      <c r="G17" s="50" t="s">
        <v>9</v>
      </c>
      <c r="H17" s="54"/>
      <c r="I17" s="54"/>
      <c r="J17" s="54"/>
      <c r="K17" s="54"/>
      <c r="L17" s="54"/>
      <c r="M17" s="61"/>
      <c r="N17" s="53"/>
    </row>
    <row r="18" spans="1:14" s="52" customFormat="1" ht="35.25" customHeight="1" x14ac:dyDescent="0.25">
      <c r="A18" s="17">
        <v>3</v>
      </c>
      <c r="B18" s="21">
        <v>3224</v>
      </c>
      <c r="C18" s="24" t="s">
        <v>31</v>
      </c>
      <c r="D18" s="34">
        <f t="shared" si="0"/>
        <v>13398.960000000001</v>
      </c>
      <c r="E18" s="35">
        <f t="shared" si="2"/>
        <v>3349.74</v>
      </c>
      <c r="F18" s="36">
        <v>16748.7</v>
      </c>
      <c r="G18" s="50" t="s">
        <v>77</v>
      </c>
      <c r="H18" s="55"/>
      <c r="I18" s="55"/>
      <c r="J18" s="55"/>
      <c r="K18" s="55"/>
      <c r="L18" s="55"/>
      <c r="M18" s="62"/>
      <c r="N18" s="56"/>
    </row>
    <row r="19" spans="1:14" s="52" customFormat="1" ht="16.5" customHeight="1" x14ac:dyDescent="0.25">
      <c r="A19" s="17">
        <v>4</v>
      </c>
      <c r="B19" s="21">
        <v>3225</v>
      </c>
      <c r="C19" s="26" t="s">
        <v>58</v>
      </c>
      <c r="D19" s="34">
        <f t="shared" si="0"/>
        <v>6360.4160000000002</v>
      </c>
      <c r="E19" s="35">
        <f t="shared" si="2"/>
        <v>1590.1040000000003</v>
      </c>
      <c r="F19" s="36">
        <v>7950.52</v>
      </c>
      <c r="G19" s="50" t="s">
        <v>77</v>
      </c>
      <c r="H19" s="55"/>
      <c r="I19" s="55"/>
      <c r="J19" s="55"/>
      <c r="K19" s="55"/>
      <c r="L19" s="55"/>
      <c r="M19" s="62"/>
      <c r="N19" s="56"/>
    </row>
    <row r="20" spans="1:14" s="52" customFormat="1" ht="16.5" customHeight="1" x14ac:dyDescent="0.25">
      <c r="A20" s="17" t="s">
        <v>82</v>
      </c>
      <c r="B20" s="21">
        <v>3227</v>
      </c>
      <c r="C20" s="60" t="s">
        <v>81</v>
      </c>
      <c r="D20" s="34">
        <f t="shared" si="0"/>
        <v>5366.76</v>
      </c>
      <c r="E20" s="35">
        <f t="shared" si="2"/>
        <v>1341.69</v>
      </c>
      <c r="F20" s="36">
        <v>6708.45</v>
      </c>
      <c r="G20" s="50" t="s">
        <v>77</v>
      </c>
      <c r="H20" s="55"/>
      <c r="I20" s="55"/>
      <c r="J20" s="55"/>
      <c r="K20" s="55"/>
      <c r="L20" s="55"/>
      <c r="M20" s="62"/>
      <c r="N20" s="56"/>
    </row>
    <row r="21" spans="1:14" s="52" customFormat="1" ht="16.5" customHeight="1" x14ac:dyDescent="0.25">
      <c r="A21" s="17" t="s">
        <v>44</v>
      </c>
      <c r="B21" s="21">
        <v>3231</v>
      </c>
      <c r="C21" s="27" t="s">
        <v>59</v>
      </c>
      <c r="D21" s="34">
        <f t="shared" si="0"/>
        <v>19723.616000000002</v>
      </c>
      <c r="E21" s="35">
        <f>SUM(F21*20/100)</f>
        <v>4930.9040000000005</v>
      </c>
      <c r="F21" s="37">
        <f>SUM(F22:F25)</f>
        <v>24654.52</v>
      </c>
      <c r="G21" s="50" t="s">
        <v>77</v>
      </c>
      <c r="H21" s="55"/>
      <c r="I21" s="55"/>
      <c r="J21" s="55"/>
      <c r="K21" s="55"/>
      <c r="L21" s="55"/>
      <c r="M21" s="62"/>
      <c r="N21" s="56"/>
    </row>
    <row r="22" spans="1:14" s="1" customFormat="1" ht="16.5" customHeight="1" x14ac:dyDescent="0.25">
      <c r="A22" s="19" t="s">
        <v>86</v>
      </c>
      <c r="B22" s="14">
        <v>32311</v>
      </c>
      <c r="C22" s="14" t="s">
        <v>32</v>
      </c>
      <c r="D22" s="40">
        <f t="shared" si="0"/>
        <v>8650.880000000001</v>
      </c>
      <c r="E22" s="41">
        <f t="shared" ref="E22:E25" si="3">SUM(F22*20/100)</f>
        <v>2162.7199999999998</v>
      </c>
      <c r="F22" s="42">
        <v>10813.6</v>
      </c>
      <c r="G22" s="50"/>
      <c r="H22" s="54"/>
      <c r="I22" s="54"/>
      <c r="J22" s="54"/>
      <c r="K22" s="54"/>
      <c r="L22" s="54"/>
      <c r="M22" s="61"/>
      <c r="N22" s="53"/>
    </row>
    <row r="23" spans="1:14" s="1" customFormat="1" ht="16.5" customHeight="1" x14ac:dyDescent="0.25">
      <c r="A23" s="19" t="s">
        <v>87</v>
      </c>
      <c r="B23" s="14">
        <v>32313</v>
      </c>
      <c r="C23" s="14" t="s">
        <v>33</v>
      </c>
      <c r="D23" s="40">
        <f t="shared" si="0"/>
        <v>2007.6</v>
      </c>
      <c r="E23" s="41">
        <f t="shared" si="3"/>
        <v>501.9</v>
      </c>
      <c r="F23" s="42">
        <v>2509.5</v>
      </c>
      <c r="G23" s="50"/>
      <c r="H23" s="54"/>
      <c r="I23" s="54"/>
      <c r="J23" s="54"/>
      <c r="K23" s="54"/>
      <c r="L23" s="54"/>
      <c r="M23" s="61"/>
      <c r="N23" s="53"/>
    </row>
    <row r="24" spans="1:14" s="1" customFormat="1" ht="16.5" customHeight="1" x14ac:dyDescent="0.25">
      <c r="A24" s="19" t="s">
        <v>88</v>
      </c>
      <c r="B24" s="14">
        <v>32314</v>
      </c>
      <c r="C24" s="14" t="s">
        <v>34</v>
      </c>
      <c r="D24" s="40">
        <f t="shared" si="0"/>
        <v>9065.1360000000004</v>
      </c>
      <c r="E24" s="41">
        <f t="shared" si="3"/>
        <v>2266.2840000000001</v>
      </c>
      <c r="F24" s="42">
        <v>11331.42</v>
      </c>
      <c r="G24" s="50"/>
      <c r="H24" s="54"/>
      <c r="I24" s="54"/>
      <c r="J24" s="54"/>
      <c r="K24" s="54"/>
      <c r="L24" s="54"/>
      <c r="M24" s="61"/>
      <c r="N24" s="53"/>
    </row>
    <row r="25" spans="1:14" s="1" customFormat="1" ht="16.5" customHeight="1" x14ac:dyDescent="0.25">
      <c r="A25" s="19" t="s">
        <v>89</v>
      </c>
      <c r="B25" s="14">
        <v>32319</v>
      </c>
      <c r="C25" s="14" t="s">
        <v>35</v>
      </c>
      <c r="D25" s="40">
        <f t="shared" si="0"/>
        <v>0</v>
      </c>
      <c r="E25" s="41">
        <f t="shared" si="3"/>
        <v>0</v>
      </c>
      <c r="F25" s="42">
        <v>0</v>
      </c>
      <c r="G25" s="50"/>
      <c r="H25" s="54"/>
      <c r="I25" s="54"/>
      <c r="J25" s="54"/>
      <c r="K25" s="54"/>
      <c r="L25" s="54"/>
      <c r="M25" s="61"/>
      <c r="N25" s="53"/>
    </row>
    <row r="26" spans="1:14" s="52" customFormat="1" ht="24" customHeight="1" x14ac:dyDescent="0.25">
      <c r="A26" s="18" t="s">
        <v>45</v>
      </c>
      <c r="B26" s="21">
        <v>3232</v>
      </c>
      <c r="C26" s="23" t="s">
        <v>71</v>
      </c>
      <c r="D26" s="34">
        <f t="shared" ref="D26:D47" si="4">SUM(F26-E26)</f>
        <v>258902.10399999999</v>
      </c>
      <c r="E26" s="35">
        <f>SUM(F26*20/100)</f>
        <v>64725.525999999998</v>
      </c>
      <c r="F26" s="37">
        <v>323627.63</v>
      </c>
      <c r="G26" s="50" t="s">
        <v>83</v>
      </c>
      <c r="H26" s="55"/>
      <c r="I26" s="55"/>
      <c r="J26" s="55"/>
      <c r="K26" s="55"/>
      <c r="L26" s="55"/>
      <c r="M26" s="62"/>
      <c r="N26" s="56"/>
    </row>
    <row r="27" spans="1:14" s="52" customFormat="1" ht="16.5" customHeight="1" x14ac:dyDescent="0.25">
      <c r="A27" s="17" t="s">
        <v>46</v>
      </c>
      <c r="B27" s="21">
        <v>3233</v>
      </c>
      <c r="C27" s="25" t="s">
        <v>60</v>
      </c>
      <c r="D27" s="34">
        <f t="shared" si="4"/>
        <v>14290.032000000001</v>
      </c>
      <c r="E27" s="35">
        <f>SUM(F27*20/100)</f>
        <v>3572.5080000000003</v>
      </c>
      <c r="F27" s="37">
        <v>17862.54</v>
      </c>
      <c r="G27" s="50" t="s">
        <v>77</v>
      </c>
      <c r="H27" s="55"/>
      <c r="I27" s="55"/>
      <c r="J27" s="55"/>
      <c r="K27" s="55"/>
      <c r="L27" s="55"/>
      <c r="M27" s="62"/>
      <c r="N27" s="56"/>
    </row>
    <row r="28" spans="1:14" s="52" customFormat="1" ht="16.5" customHeight="1" x14ac:dyDescent="0.25">
      <c r="A28" s="18" t="s">
        <v>47</v>
      </c>
      <c r="B28" s="21">
        <v>3234</v>
      </c>
      <c r="C28" s="25" t="s">
        <v>70</v>
      </c>
      <c r="D28" s="34">
        <f t="shared" si="4"/>
        <v>23879.216</v>
      </c>
      <c r="E28" s="35">
        <f>SUM(F28*20/100)</f>
        <v>5969.8040000000001</v>
      </c>
      <c r="F28" s="37">
        <f>SUM(F29:F33)</f>
        <v>29849.02</v>
      </c>
      <c r="G28" s="50" t="s">
        <v>77</v>
      </c>
      <c r="H28" s="55"/>
      <c r="I28" s="55"/>
      <c r="J28" s="55"/>
      <c r="K28" s="55"/>
      <c r="L28" s="55"/>
      <c r="M28" s="62"/>
      <c r="N28" s="56"/>
    </row>
    <row r="29" spans="1:14" s="1" customFormat="1" ht="17.25" customHeight="1" x14ac:dyDescent="0.25">
      <c r="A29" s="20" t="s">
        <v>90</v>
      </c>
      <c r="B29" s="16">
        <v>32341</v>
      </c>
      <c r="C29" s="13" t="s">
        <v>12</v>
      </c>
      <c r="D29" s="40">
        <f t="shared" ref="D29" si="5">SUM(F29-E29)</f>
        <v>9634.0320000000011</v>
      </c>
      <c r="E29" s="41">
        <f>SUM(F29*20/100)</f>
        <v>2408.5080000000003</v>
      </c>
      <c r="F29" s="42">
        <v>12042.54</v>
      </c>
      <c r="G29" s="50"/>
      <c r="H29" s="54"/>
      <c r="I29" s="54"/>
      <c r="J29" s="54"/>
      <c r="K29" s="54"/>
      <c r="L29" s="54"/>
      <c r="M29" s="61"/>
      <c r="N29" s="53"/>
    </row>
    <row r="30" spans="1:14" s="1" customFormat="1" ht="17.25" customHeight="1" x14ac:dyDescent="0.25">
      <c r="A30" s="19" t="s">
        <v>91</v>
      </c>
      <c r="B30" s="16">
        <v>32342</v>
      </c>
      <c r="C30" s="13" t="s">
        <v>13</v>
      </c>
      <c r="D30" s="40">
        <f t="shared" si="4"/>
        <v>8572.68</v>
      </c>
      <c r="E30" s="41">
        <f t="shared" ref="E30:E33" si="6">SUM(F30*20/100)</f>
        <v>2143.17</v>
      </c>
      <c r="F30" s="42">
        <v>10715.85</v>
      </c>
      <c r="G30" s="50"/>
      <c r="H30" s="54"/>
      <c r="I30" s="54"/>
      <c r="J30" s="54"/>
      <c r="K30" s="54"/>
      <c r="L30" s="54"/>
      <c r="M30" s="61"/>
      <c r="N30" s="53"/>
    </row>
    <row r="31" spans="1:14" s="1" customFormat="1" ht="17.25" customHeight="1" x14ac:dyDescent="0.25">
      <c r="A31" s="19" t="s">
        <v>92</v>
      </c>
      <c r="B31" s="16">
        <v>32343</v>
      </c>
      <c r="C31" s="13" t="s">
        <v>84</v>
      </c>
      <c r="D31" s="40">
        <f t="shared" si="4"/>
        <v>442.50400000000002</v>
      </c>
      <c r="E31" s="41">
        <f t="shared" si="6"/>
        <v>110.626</v>
      </c>
      <c r="F31" s="42">
        <v>553.13</v>
      </c>
      <c r="G31" s="50"/>
      <c r="H31" s="54"/>
      <c r="I31" s="54"/>
      <c r="J31" s="54"/>
      <c r="K31" s="54"/>
      <c r="L31" s="54"/>
      <c r="M31" s="61"/>
      <c r="N31" s="53"/>
    </row>
    <row r="32" spans="1:14" s="1" customFormat="1" ht="17.25" customHeight="1" x14ac:dyDescent="0.25">
      <c r="A32" s="19" t="s">
        <v>93</v>
      </c>
      <c r="B32" s="16">
        <v>32344</v>
      </c>
      <c r="C32" s="13" t="s">
        <v>15</v>
      </c>
      <c r="D32" s="40">
        <f t="shared" si="4"/>
        <v>2350</v>
      </c>
      <c r="E32" s="41">
        <f t="shared" si="6"/>
        <v>587.5</v>
      </c>
      <c r="F32" s="42">
        <v>2937.5</v>
      </c>
      <c r="G32" s="50"/>
      <c r="H32" s="54"/>
      <c r="I32" s="54"/>
      <c r="J32" s="54"/>
      <c r="K32" s="54"/>
      <c r="L32" s="54"/>
      <c r="M32" s="61"/>
      <c r="N32" s="53"/>
    </row>
    <row r="33" spans="1:14" s="1" customFormat="1" ht="17.25" customHeight="1" x14ac:dyDescent="0.25">
      <c r="A33" s="19" t="s">
        <v>94</v>
      </c>
      <c r="B33" s="16">
        <v>32349</v>
      </c>
      <c r="C33" s="13" t="s">
        <v>14</v>
      </c>
      <c r="D33" s="40">
        <f t="shared" si="4"/>
        <v>2880</v>
      </c>
      <c r="E33" s="41">
        <f t="shared" si="6"/>
        <v>720</v>
      </c>
      <c r="F33" s="42">
        <v>3600</v>
      </c>
      <c r="G33" s="50"/>
      <c r="H33" s="54"/>
      <c r="I33" s="54"/>
      <c r="J33" s="54"/>
      <c r="K33" s="54"/>
      <c r="L33" s="54"/>
      <c r="M33" s="61"/>
      <c r="N33" s="53"/>
    </row>
    <row r="34" spans="1:14" s="52" customFormat="1" ht="16.5" customHeight="1" x14ac:dyDescent="0.25">
      <c r="A34" s="18" t="s">
        <v>48</v>
      </c>
      <c r="B34" s="21">
        <v>3235</v>
      </c>
      <c r="C34" s="23" t="s">
        <v>61</v>
      </c>
      <c r="D34" s="34">
        <f t="shared" si="4"/>
        <v>9663.0320000000011</v>
      </c>
      <c r="E34" s="35">
        <f>SUM(F34*20/100)</f>
        <v>2415.7580000000003</v>
      </c>
      <c r="F34" s="37">
        <v>12078.79</v>
      </c>
      <c r="G34" s="50" t="s">
        <v>9</v>
      </c>
      <c r="H34" s="55"/>
      <c r="I34" s="55"/>
      <c r="J34" s="55"/>
      <c r="K34" s="55"/>
      <c r="L34" s="55"/>
      <c r="M34" s="62"/>
      <c r="N34" s="56"/>
    </row>
    <row r="35" spans="1:14" s="52" customFormat="1" ht="15.75" customHeight="1" x14ac:dyDescent="0.25">
      <c r="A35" s="17" t="s">
        <v>95</v>
      </c>
      <c r="B35" s="21">
        <v>3236</v>
      </c>
      <c r="C35" s="23" t="s">
        <v>67</v>
      </c>
      <c r="D35" s="34">
        <f t="shared" si="4"/>
        <v>12308</v>
      </c>
      <c r="E35" s="35">
        <f t="shared" ref="E35:E37" si="7">SUM(F35*20/100)</f>
        <v>3077</v>
      </c>
      <c r="F35" s="37">
        <v>15385</v>
      </c>
      <c r="G35" s="50" t="s">
        <v>77</v>
      </c>
      <c r="H35" s="55"/>
      <c r="I35" s="55"/>
      <c r="J35" s="55"/>
      <c r="K35" s="55"/>
      <c r="L35" s="55"/>
      <c r="M35" s="62"/>
      <c r="N35" s="56"/>
    </row>
    <row r="36" spans="1:14" s="52" customFormat="1" ht="16.5" customHeight="1" x14ac:dyDescent="0.25">
      <c r="A36" s="17" t="s">
        <v>49</v>
      </c>
      <c r="B36" s="21">
        <v>3238</v>
      </c>
      <c r="C36" s="23" t="s">
        <v>68</v>
      </c>
      <c r="D36" s="34">
        <f t="shared" si="4"/>
        <v>10558.232</v>
      </c>
      <c r="E36" s="35">
        <f t="shared" si="7"/>
        <v>2639.5580000000004</v>
      </c>
      <c r="F36" s="37">
        <v>13197.79</v>
      </c>
      <c r="G36" s="50" t="s">
        <v>77</v>
      </c>
      <c r="H36" s="55"/>
      <c r="I36" s="55"/>
      <c r="J36" s="55"/>
      <c r="K36" s="55"/>
      <c r="L36" s="55"/>
      <c r="M36" s="62"/>
      <c r="N36" s="56"/>
    </row>
    <row r="37" spans="1:14" s="52" customFormat="1" ht="16.5" customHeight="1" x14ac:dyDescent="0.25">
      <c r="A37" s="17" t="s">
        <v>53</v>
      </c>
      <c r="B37" s="21">
        <v>3239</v>
      </c>
      <c r="C37" s="23" t="s">
        <v>69</v>
      </c>
      <c r="D37" s="34">
        <f t="shared" si="4"/>
        <v>26473.840000000004</v>
      </c>
      <c r="E37" s="35">
        <f t="shared" si="7"/>
        <v>6618.46</v>
      </c>
      <c r="F37" s="37">
        <v>33092.300000000003</v>
      </c>
      <c r="G37" s="50" t="s">
        <v>77</v>
      </c>
      <c r="H37" s="55"/>
      <c r="I37" s="55"/>
      <c r="J37" s="55"/>
      <c r="K37" s="55"/>
      <c r="L37" s="55"/>
      <c r="M37" s="62"/>
      <c r="N37" s="56"/>
    </row>
    <row r="38" spans="1:14" s="1" customFormat="1" ht="16.5" customHeight="1" x14ac:dyDescent="0.25">
      <c r="A38" s="19" t="s">
        <v>50</v>
      </c>
      <c r="B38" s="16">
        <v>32391</v>
      </c>
      <c r="C38" s="13" t="s">
        <v>17</v>
      </c>
      <c r="D38" s="40">
        <f t="shared" si="4"/>
        <v>8486.7999999999993</v>
      </c>
      <c r="E38" s="41">
        <f>SUM(F38*20/100)</f>
        <v>2121.6999999999998</v>
      </c>
      <c r="F38" s="42">
        <v>10608.5</v>
      </c>
      <c r="G38" s="50"/>
      <c r="H38" s="54"/>
      <c r="I38" s="54"/>
      <c r="J38" s="54"/>
      <c r="K38" s="54"/>
      <c r="L38" s="54"/>
      <c r="M38" s="61"/>
      <c r="N38" s="53"/>
    </row>
    <row r="39" spans="1:14" s="1" customFormat="1" ht="16.5" customHeight="1" x14ac:dyDescent="0.25">
      <c r="A39" s="19" t="s">
        <v>51</v>
      </c>
      <c r="B39" s="16">
        <v>32392</v>
      </c>
      <c r="C39" s="13" t="s">
        <v>85</v>
      </c>
      <c r="D39" s="40">
        <f t="shared" si="4"/>
        <v>664</v>
      </c>
      <c r="E39" s="41">
        <f>SUM(F39*20/100)</f>
        <v>166</v>
      </c>
      <c r="F39" s="42">
        <v>830</v>
      </c>
      <c r="G39" s="50"/>
      <c r="H39" s="54"/>
      <c r="I39" s="54"/>
      <c r="J39" s="54"/>
      <c r="K39" s="54"/>
      <c r="L39" s="54"/>
      <c r="M39" s="61"/>
      <c r="N39" s="53"/>
    </row>
    <row r="40" spans="1:14" s="1" customFormat="1" ht="16.5" customHeight="1" x14ac:dyDescent="0.25">
      <c r="A40" s="19" t="s">
        <v>96</v>
      </c>
      <c r="B40" s="16">
        <v>32395</v>
      </c>
      <c r="C40" s="13" t="s">
        <v>16</v>
      </c>
      <c r="D40" s="40">
        <f t="shared" si="4"/>
        <v>2250.8000000000002</v>
      </c>
      <c r="E40" s="41">
        <f t="shared" ref="E40:E41" si="8">SUM(F40*20/100)</f>
        <v>562.70000000000005</v>
      </c>
      <c r="F40" s="42">
        <v>2813.5</v>
      </c>
      <c r="G40" s="50"/>
      <c r="H40" s="54"/>
      <c r="I40" s="54"/>
      <c r="J40" s="54"/>
      <c r="K40" s="54"/>
      <c r="L40" s="54"/>
      <c r="M40" s="61"/>
      <c r="N40" s="53"/>
    </row>
    <row r="41" spans="1:14" s="1" customFormat="1" ht="16.5" customHeight="1" x14ac:dyDescent="0.25">
      <c r="A41" s="19" t="s">
        <v>52</v>
      </c>
      <c r="B41" s="16">
        <v>32396</v>
      </c>
      <c r="C41" s="13" t="s">
        <v>27</v>
      </c>
      <c r="D41" s="40">
        <f t="shared" si="4"/>
        <v>5060.3999999999996</v>
      </c>
      <c r="E41" s="41">
        <f t="shared" si="8"/>
        <v>1265.0999999999999</v>
      </c>
      <c r="F41" s="42">
        <v>6325.5</v>
      </c>
      <c r="G41" s="50"/>
      <c r="H41" s="54"/>
      <c r="I41" s="54"/>
      <c r="J41" s="54"/>
      <c r="K41" s="54"/>
      <c r="L41" s="54"/>
      <c r="M41" s="61"/>
      <c r="N41" s="53"/>
    </row>
    <row r="42" spans="1:14" s="52" customFormat="1" ht="16.5" customHeight="1" x14ac:dyDescent="0.25">
      <c r="A42" s="17" t="s">
        <v>54</v>
      </c>
      <c r="B42" s="21">
        <v>3292</v>
      </c>
      <c r="C42" s="23" t="s">
        <v>65</v>
      </c>
      <c r="D42" s="34">
        <f t="shared" si="4"/>
        <v>7022.3360000000002</v>
      </c>
      <c r="E42" s="35">
        <f>SUM(F42*20/100)</f>
        <v>1755.5839999999998</v>
      </c>
      <c r="F42" s="37">
        <v>8777.92</v>
      </c>
      <c r="G42" s="50" t="s">
        <v>9</v>
      </c>
      <c r="H42" s="55"/>
      <c r="I42" s="55"/>
      <c r="J42" s="55"/>
      <c r="K42" s="55"/>
      <c r="L42" s="55"/>
      <c r="M42" s="62"/>
      <c r="N42" s="56"/>
    </row>
    <row r="43" spans="1:14" s="52" customFormat="1" ht="16.5" customHeight="1" x14ac:dyDescent="0.25">
      <c r="A43" s="17" t="s">
        <v>55</v>
      </c>
      <c r="B43" s="22">
        <v>3294</v>
      </c>
      <c r="C43" s="23" t="s">
        <v>66</v>
      </c>
      <c r="D43" s="34">
        <f t="shared" si="4"/>
        <v>2960.2400000000002</v>
      </c>
      <c r="E43" s="35">
        <f t="shared" ref="E43:E47" si="9">SUM(F43*20/100)</f>
        <v>740.06</v>
      </c>
      <c r="F43" s="37">
        <v>3700.3</v>
      </c>
      <c r="G43" s="50" t="s">
        <v>77</v>
      </c>
      <c r="H43" s="55"/>
      <c r="I43" s="55"/>
      <c r="J43" s="55"/>
      <c r="K43" s="55"/>
      <c r="L43" s="55"/>
      <c r="M43" s="62"/>
      <c r="N43" s="56"/>
    </row>
    <row r="44" spans="1:14" s="52" customFormat="1" ht="16.5" customHeight="1" x14ac:dyDescent="0.25">
      <c r="A44" s="17" t="s">
        <v>56</v>
      </c>
      <c r="B44" s="22">
        <v>3299</v>
      </c>
      <c r="C44" s="23" t="s">
        <v>72</v>
      </c>
      <c r="D44" s="34">
        <f t="shared" si="4"/>
        <v>14705.007999999998</v>
      </c>
      <c r="E44" s="35">
        <f t="shared" si="9"/>
        <v>3676.2519999999995</v>
      </c>
      <c r="F44" s="37">
        <v>18381.259999999998</v>
      </c>
      <c r="G44" s="50" t="s">
        <v>77</v>
      </c>
      <c r="H44" s="55"/>
      <c r="I44" s="55"/>
      <c r="J44" s="55"/>
      <c r="K44" s="55"/>
      <c r="L44" s="55"/>
      <c r="M44" s="63"/>
      <c r="N44" s="56"/>
    </row>
    <row r="45" spans="1:14" s="52" customFormat="1" ht="16.5" customHeight="1" x14ac:dyDescent="0.25">
      <c r="A45" s="17" t="s">
        <v>57</v>
      </c>
      <c r="B45" s="21">
        <v>4221</v>
      </c>
      <c r="C45" s="23" t="s">
        <v>62</v>
      </c>
      <c r="D45" s="34">
        <f t="shared" si="4"/>
        <v>57216.368000000002</v>
      </c>
      <c r="E45" s="35">
        <f t="shared" si="9"/>
        <v>14304.092000000002</v>
      </c>
      <c r="F45" s="36">
        <v>71520.460000000006</v>
      </c>
      <c r="G45" s="50" t="s">
        <v>77</v>
      </c>
      <c r="H45" s="55"/>
      <c r="I45" s="55"/>
      <c r="J45" s="55"/>
      <c r="K45" s="55"/>
      <c r="L45" s="55"/>
      <c r="M45" s="62"/>
      <c r="N45" s="53"/>
    </row>
    <row r="46" spans="1:14" s="52" customFormat="1" ht="24.75" customHeight="1" x14ac:dyDescent="0.25">
      <c r="A46" s="17" t="s">
        <v>73</v>
      </c>
      <c r="B46" s="21">
        <v>4227</v>
      </c>
      <c r="C46" s="23" t="s">
        <v>63</v>
      </c>
      <c r="D46" s="34">
        <f t="shared" si="4"/>
        <v>27296.384000000002</v>
      </c>
      <c r="E46" s="35">
        <f t="shared" si="9"/>
        <v>6824.0960000000014</v>
      </c>
      <c r="F46" s="37">
        <v>34120.480000000003</v>
      </c>
      <c r="G46" s="50" t="s">
        <v>77</v>
      </c>
      <c r="H46" s="55"/>
      <c r="I46" s="55"/>
      <c r="J46" s="55"/>
      <c r="K46" s="55"/>
      <c r="L46" s="55"/>
      <c r="M46" s="62"/>
      <c r="N46" s="53"/>
    </row>
    <row r="47" spans="1:14" s="52" customFormat="1" ht="16.5" customHeight="1" x14ac:dyDescent="0.25">
      <c r="A47" s="17" t="s">
        <v>97</v>
      </c>
      <c r="B47" s="21">
        <v>4241</v>
      </c>
      <c r="C47" s="23" t="s">
        <v>64</v>
      </c>
      <c r="D47" s="34">
        <f t="shared" si="4"/>
        <v>5794.2</v>
      </c>
      <c r="E47" s="35">
        <f t="shared" si="9"/>
        <v>1448.55</v>
      </c>
      <c r="F47" s="37">
        <v>7242.75</v>
      </c>
      <c r="G47" s="50" t="s">
        <v>77</v>
      </c>
      <c r="H47" s="55"/>
      <c r="I47" s="55"/>
      <c r="J47" s="55"/>
      <c r="K47" s="55"/>
      <c r="L47" s="55"/>
      <c r="M47" s="62"/>
      <c r="N47" s="53"/>
    </row>
    <row r="48" spans="1:14" ht="15.75" customHeight="1" thickBot="1" x14ac:dyDescent="0.3">
      <c r="A48" s="2"/>
      <c r="B48" s="7"/>
      <c r="C48" s="3" t="s">
        <v>4</v>
      </c>
      <c r="D48" s="38">
        <f>D8+D14+D18+D19+D20+D21+D26+D27+D28+D34+D35+D36+D37+D42+D43+D44+D45+D46+D47</f>
        <v>694290.99199999997</v>
      </c>
      <c r="E48" s="38">
        <f>E8+E14+E18+E19+E20+E21+E26+E27+E28+E34+E35+E36+E37+E42+E43+E44+E45+E46+E47</f>
        <v>173572.74799999996</v>
      </c>
      <c r="F48" s="38">
        <f>F8+F14+F18+F19+F20+F21+F26+F27+F28+F34+F35+F36+F37+F42+F43+F44+F45+F46+F47</f>
        <v>867863.74000000022</v>
      </c>
      <c r="G48" s="51"/>
    </row>
    <row r="49" spans="2:7" ht="16.5" customHeight="1" x14ac:dyDescent="0.25">
      <c r="B49" s="8"/>
      <c r="F49" s="66" t="s">
        <v>22</v>
      </c>
      <c r="G49" s="66"/>
    </row>
    <row r="50" spans="2:7" ht="12" customHeight="1" x14ac:dyDescent="0.25">
      <c r="B50" s="8"/>
      <c r="F50" s="32"/>
      <c r="G50" s="48"/>
    </row>
    <row r="51" spans="2:7" x14ac:dyDescent="0.25">
      <c r="F51" s="65" t="s">
        <v>76</v>
      </c>
      <c r="G51" s="65"/>
    </row>
    <row r="57" spans="2:7" x14ac:dyDescent="0.25">
      <c r="F57" s="57"/>
    </row>
    <row r="58" spans="2:7" x14ac:dyDescent="0.25">
      <c r="F58" s="57"/>
      <c r="G58" s="59"/>
    </row>
    <row r="59" spans="2:7" x14ac:dyDescent="0.25">
      <c r="F59" s="58"/>
    </row>
    <row r="60" spans="2:7" x14ac:dyDescent="0.25">
      <c r="F60" s="57"/>
    </row>
  </sheetData>
  <sortState xmlns:xlrd2="http://schemas.microsoft.com/office/spreadsheetml/2017/richdata2" ref="A8:A43">
    <sortCondition ref="A8:A43"/>
  </sortState>
  <mergeCells count="7">
    <mergeCell ref="F51:G51"/>
    <mergeCell ref="F49:G49"/>
    <mergeCell ref="A1:C1"/>
    <mergeCell ref="A2:C2"/>
    <mergeCell ref="B3:C3"/>
    <mergeCell ref="B4:C4"/>
    <mergeCell ref="A6:G6"/>
  </mergeCells>
  <phoneticPr fontId="32" type="noConversion"/>
  <pageMargins left="0.55118110236220474" right="0.23622047244094491" top="0.39370078740157483" bottom="0.23622047244094491" header="0.15748031496062992" footer="0.15748031496062992"/>
  <pageSetup paperSize="9" scale="9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2022-01-21T09:25:36Z</cp:lastPrinted>
  <dcterms:created xsi:type="dcterms:W3CDTF">2012-01-20T08:27:44Z</dcterms:created>
  <dcterms:modified xsi:type="dcterms:W3CDTF">2022-01-23T12:55:29Z</dcterms:modified>
</cp:coreProperties>
</file>