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ći dio" sheetId="1" r:id="rId1"/>
    <sheet name="Prihodi i primici" sheetId="2" r:id="rId2"/>
    <sheet name="Rashodi i izdaci" sheetId="3" r:id="rId3"/>
  </sheets>
  <definedNames>
    <definedName name="_xlnm.Print_Titles" localSheetId="2">'Rashodi i izdaci'!$1:$2</definedName>
  </definedNames>
  <calcPr fullCalcOnLoad="1"/>
</workbook>
</file>

<file path=xl/sharedStrings.xml><?xml version="1.0" encoding="utf-8"?>
<sst xmlns="http://schemas.openxmlformats.org/spreadsheetml/2006/main" count="501" uniqueCount="179">
  <si>
    <r>
      <t xml:space="preserve">III IZMJENE I DOPUNE ZA 2022. GODINU
</t>
    </r>
    <r>
      <rPr>
        <b/>
        <sz val="10"/>
        <color indexed="8"/>
        <rFont val="Arial"/>
        <family val="0"/>
      </rPr>
      <t xml:space="preserve">ISTARSKA ŽUPANIJA
</t>
    </r>
    <r>
      <rPr>
        <b/>
        <sz val="10"/>
        <color indexed="8"/>
        <rFont val="Arial"/>
        <family val="0"/>
      </rPr>
      <t xml:space="preserve">RAZDJEL 009 UPRAVNI ODJEL ZA OBRAZOVANJE, SPORT I TEHNIČKU KULTURU
</t>
    </r>
    <r>
      <rPr>
        <b/>
        <sz val="10"/>
        <color indexed="8"/>
        <rFont val="Arial"/>
        <family val="0"/>
      </rPr>
      <t>PRORAČUNSKI KORISNIK 17396 Turističko-ugostiteljska škola Antona Štifanića, Poreč</t>
    </r>
  </si>
  <si>
    <t>POZICIJA</t>
  </si>
  <si>
    <t>RAČUN</t>
  </si>
  <si>
    <t>OPIS</t>
  </si>
  <si>
    <t>PLAN</t>
  </si>
  <si>
    <t>RAZLIKA</t>
  </si>
  <si>
    <t>NOVI PLAN</t>
  </si>
  <si>
    <t>PROJEKCIJA 2023</t>
  </si>
  <si>
    <t>PROJEKCIJA 2024</t>
  </si>
  <si>
    <t>00903</t>
  </si>
  <si>
    <t>SREDNJEŠKOLSKE USTANOVE</t>
  </si>
  <si>
    <t xml:space="preserve">17396 </t>
  </si>
  <si>
    <t>Turističko-ugostiteljska škola Antona Štifanića, Poreč</t>
  </si>
  <si>
    <t>2201</t>
  </si>
  <si>
    <t>Redovna djelatnost srednjih škola - minimalni standard</t>
  </si>
  <si>
    <t>Funkcija 0921</t>
  </si>
  <si>
    <t>A220101</t>
  </si>
  <si>
    <t>Materijalni rashodi SŠ po kriterijima</t>
  </si>
  <si>
    <t>3</t>
  </si>
  <si>
    <t>RASHODI POSLOVANJA</t>
  </si>
  <si>
    <t>32</t>
  </si>
  <si>
    <t>MATERIJALNI RASHODI</t>
  </si>
  <si>
    <t>34</t>
  </si>
  <si>
    <t>FINANCIJSKI RASHODI</t>
  </si>
  <si>
    <t>A220102</t>
  </si>
  <si>
    <t>Materijalni rashodi SŠ po stvarnom trošku</t>
  </si>
  <si>
    <t>A220104</t>
  </si>
  <si>
    <t>Plaće i drugi rashodi za zaposlene srednjih škola</t>
  </si>
  <si>
    <t>31</t>
  </si>
  <si>
    <t>RASHODI ZA ZAPOSLENE</t>
  </si>
  <si>
    <t>2301</t>
  </si>
  <si>
    <t>Programi obrazovanja iznad standarda</t>
  </si>
  <si>
    <t>Funkcija 0950</t>
  </si>
  <si>
    <t>A230101</t>
  </si>
  <si>
    <t>Materijalni troškovi iznad standarda</t>
  </si>
  <si>
    <t>4</t>
  </si>
  <si>
    <t>RASHODI ZA NABAVU NEFINANCIJSKE IMOVINE</t>
  </si>
  <si>
    <t>42</t>
  </si>
  <si>
    <t>RASHODI ZA NABAVU PROIZVEDENE DUGOTRAJNE IMOVINE</t>
  </si>
  <si>
    <t>A230103</t>
  </si>
  <si>
    <t>Pravna pomoć</t>
  </si>
  <si>
    <t>A230108</t>
  </si>
  <si>
    <t>Učenje stranog jezika</t>
  </si>
  <si>
    <t>A230115</t>
  </si>
  <si>
    <t>Ostali programi i projekti</t>
  </si>
  <si>
    <t>A230165</t>
  </si>
  <si>
    <t>Učenički servis</t>
  </si>
  <si>
    <t>A230168</t>
  </si>
  <si>
    <t>EU projekti kod proračunskih korisnika</t>
  </si>
  <si>
    <t>A230169</t>
  </si>
  <si>
    <t>Obrazovanje odraslih</t>
  </si>
  <si>
    <t>A230170</t>
  </si>
  <si>
    <t>Učenička zadruga</t>
  </si>
  <si>
    <t>Funkcija 0912</t>
  </si>
  <si>
    <t>A230184</t>
  </si>
  <si>
    <t>Zavičajna nastava</t>
  </si>
  <si>
    <t>2402</t>
  </si>
  <si>
    <t>Investicijsko održavanje srednjih škola</t>
  </si>
  <si>
    <t>A240201</t>
  </si>
  <si>
    <t>Investicijsko održavanje SŠ -minimalni standard</t>
  </si>
  <si>
    <t>A240202</t>
  </si>
  <si>
    <t>Investicijsko održavanje SŠ- iznad standarda</t>
  </si>
  <si>
    <t>2404</t>
  </si>
  <si>
    <t>Kapitalna ulaganja u srednje škole</t>
  </si>
  <si>
    <t>K240401</t>
  </si>
  <si>
    <t>Projektna dokumentacija srednjih škola</t>
  </si>
  <si>
    <t>41</t>
  </si>
  <si>
    <t>RASHODI ZA NABAVU NEPROIZVED.DUGOTRAJNE IMOVINE</t>
  </si>
  <si>
    <t>2406</t>
  </si>
  <si>
    <t>Opremanje u srednjim školama</t>
  </si>
  <si>
    <t>K240601</t>
  </si>
  <si>
    <t>Školski namještaj i oprema</t>
  </si>
  <si>
    <t>Funkcija 0980</t>
  </si>
  <si>
    <t>K240604</t>
  </si>
  <si>
    <t>Opremanje kabineta</t>
  </si>
  <si>
    <t>9108</t>
  </si>
  <si>
    <t>MOZAIK 4</t>
  </si>
  <si>
    <t>T910801</t>
  </si>
  <si>
    <t>Provedba projekta MOZAIK 4</t>
  </si>
  <si>
    <t>9211</t>
  </si>
  <si>
    <t>MOZAIK 5</t>
  </si>
  <si>
    <t>T921101</t>
  </si>
  <si>
    <t>Provedba projekta MOZAIK 5</t>
  </si>
  <si>
    <t>SVEUKUPNO</t>
  </si>
  <si>
    <t>17396 Turističko-ugostiteljska škola Antona Štifanića, Poreč</t>
  </si>
  <si>
    <t>IZVORI FINANCIRANJA</t>
  </si>
  <si>
    <t>11</t>
  </si>
  <si>
    <t>Nenamjenski prihodi i primici</t>
  </si>
  <si>
    <t>Vlastiti prihodi proračunskih korisnika</t>
  </si>
  <si>
    <t>48</t>
  </si>
  <si>
    <t>Decentralizirana sredstva</t>
  </si>
  <si>
    <t>51</t>
  </si>
  <si>
    <t>Europska unija</t>
  </si>
  <si>
    <t>53</t>
  </si>
  <si>
    <t>Ministarstva i državne ustanove za proračunske korisnike</t>
  </si>
  <si>
    <t>55</t>
  </si>
  <si>
    <t>Gradovi i općine za proračunske korisnike</t>
  </si>
  <si>
    <t>58</t>
  </si>
  <si>
    <t>Ostale institucije za proračunske korisnike</t>
  </si>
  <si>
    <t>62</t>
  </si>
  <si>
    <t>Donacije za proračunske korisnike</t>
  </si>
  <si>
    <t>72</t>
  </si>
  <si>
    <t>Prihodi od prodaje imovine za proračunske korisnike</t>
  </si>
  <si>
    <t>UKUPNO</t>
  </si>
  <si>
    <t>PLAN  2022</t>
  </si>
  <si>
    <t>IZMJENE I DOPUNE PLANA 2022</t>
  </si>
  <si>
    <t>Turističko ugostiteljska škola Antona Štifanića Poreč</t>
  </si>
  <si>
    <t>311</t>
  </si>
  <si>
    <t>PLAĆE (BRUTO)</t>
  </si>
  <si>
    <t>312</t>
  </si>
  <si>
    <t>OSTALI RASHODI ZA ZAPOSLENE</t>
  </si>
  <si>
    <t>313</t>
  </si>
  <si>
    <t>DOPRINOSI NA PLAĆE</t>
  </si>
  <si>
    <t>321</t>
  </si>
  <si>
    <t>NAKNADE TROŠKOVA ZAPOSLENIMA</t>
  </si>
  <si>
    <t>322</t>
  </si>
  <si>
    <t>RASHODI ZA MATERIJAL I ENERG.</t>
  </si>
  <si>
    <t>323</t>
  </si>
  <si>
    <t>RASHODI ZA USLUGE</t>
  </si>
  <si>
    <t>NAKNADE TROŠKOVA OSOBAMA IZVAN RADNOG ODNOSA</t>
  </si>
  <si>
    <t>329</t>
  </si>
  <si>
    <t>OST.NESPOM.RASHODI POSLOVANJA</t>
  </si>
  <si>
    <t>343</t>
  </si>
  <si>
    <t>OSTALI FINANCIJSKI RASHODI</t>
  </si>
  <si>
    <t>RASHODI ZA NABAVU NEPROIZ. DUG. IM.</t>
  </si>
  <si>
    <t>NEMATERIJALNA IMOVINA</t>
  </si>
  <si>
    <t>RASHODI ZA NABAVU PROIZVEDENE DUG. IMOVINE</t>
  </si>
  <si>
    <t>422</t>
  </si>
  <si>
    <t>POSTROJENJA I OPREMA</t>
  </si>
  <si>
    <t>II. IZMJENE I DOPUNE FINANCIJSKOG PLAN ZA 2022. GODINU I PROJEKCIJE ZA 2023. I 2024. GODINU -  RASHODI I IZDACI ISKAZANI PO VRSTAMA  - POSEBNI DIO</t>
  </si>
  <si>
    <t>324</t>
  </si>
  <si>
    <t>424</t>
  </si>
  <si>
    <t>KNJIGE,UMJ.DJELA I OST.IZLOŽB.VRIJEDN.</t>
  </si>
  <si>
    <t>412</t>
  </si>
  <si>
    <t>PRORAČUN ZA 2022. GODINU
ISTARSKA ŽUPANIJA
RAZDJEL 009 UPRAVNI ODJEL ZA OBRAZOVANJE, SPORT I TEHNIČKU KULTURU
PRORAČUNSKI KORISNIK 17396 Turističko-ugostiteljska škola Antona Štifanića, Poreč</t>
  </si>
  <si>
    <t>PLAN 2022 - kune</t>
  </si>
  <si>
    <t>6+7</t>
  </si>
  <si>
    <t>PRIHODI POSLOVANJA</t>
  </si>
  <si>
    <t>PRIHODI IZ PRORAČUNA</t>
  </si>
  <si>
    <t>Prihodi iz proračuna za financ.redovne djelatnosti MZO</t>
  </si>
  <si>
    <t xml:space="preserve">Prihodi iz proračuna Grad Poreč </t>
  </si>
  <si>
    <t>Prihodi iz proračuna Grad Novigrad</t>
  </si>
  <si>
    <t>Prihodi iz EU - Mozaik (asistenti u nastavi)</t>
  </si>
  <si>
    <t>Prihodi iz EU - Erasmus+ projekti</t>
  </si>
  <si>
    <t>PRIHODI OD IMOVINE</t>
  </si>
  <si>
    <t>Prihodi od financijske imovine - kamate a vista</t>
  </si>
  <si>
    <t>Prihodi od pruženih usluga - Posredništvo</t>
  </si>
  <si>
    <t>Prihodi od pruženih usluga - Obrazovanje odraslih</t>
  </si>
  <si>
    <t>Prihodi od prodaje vlastitih proizvoda - Zadruga</t>
  </si>
  <si>
    <t>PRIHODI OD DONACIJA</t>
  </si>
  <si>
    <t>Prihodi od ostalih trgovačkih društva</t>
  </si>
  <si>
    <t>Prihodi iz proračuna za financ.redovne djelatnosti IŽ</t>
  </si>
  <si>
    <t>PRIHODI OD PRODAJE</t>
  </si>
  <si>
    <t>Prihodi od prodaje građ. Objekata - Stanarsko Pravo</t>
  </si>
  <si>
    <t>ISTARSKA ŽUPANIJA</t>
  </si>
  <si>
    <t xml:space="preserve">TURISTIČKO UGOSTITELJSKA ŠKOLA ANTONA ŠTIFANIĆA POREČ    </t>
  </si>
  <si>
    <t>Prvomajska 6, Poreč</t>
  </si>
  <si>
    <t>OIB 25253841250</t>
  </si>
  <si>
    <t>Na temelju članka 201. Statuta Turističko ugostiteljske škole Antona Štifanića Poreč, Školski odbor na sjednici  održanoj dana</t>
  </si>
  <si>
    <t>PRIHODI UKUPNO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</si>
  <si>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</si>
  <si>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</si>
  <si>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</si>
  <si>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</si>
  <si>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</si>
  <si>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</si>
  <si>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</si>
  <si>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</si>
  <si>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</si>
  <si>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</si>
  <si>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PLAN 2022 </t>
  </si>
  <si>
    <t>PLAN 2022</t>
  </si>
  <si>
    <t>KLASA: 400-02/22-01/04</t>
  </si>
  <si>
    <t>URBROJ: 2167-3-01-22-1</t>
  </si>
  <si>
    <t>23. prosinca 2022.  donio je:</t>
  </si>
  <si>
    <t>II. IZMJENE I DOPUNE FINANCIJSKOG PLANA TURISTIČKO UGOSTITELJSKE ŠKOLE ANTONA ŠTIFANIĆA POREČ ZA 2022. GODINU I PROJEKCIJE ZA 2023. I 2024. GODINU</t>
  </si>
  <si>
    <t>Predsjednica Školskog odbora :</t>
  </si>
  <si>
    <t>Blaženka Tomić, prof.</t>
  </si>
  <si>
    <t>II. IZMJENE I DOPUNE FINANCIJSKOG PLAN ZA 2022. GODINU I PROJEKCIJE ZA 2023. I 2024. GODINU - PRIHODI I PRIMICI ISKAZANI PO VRSTAMA  - POSEBNI DIO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</si>
</sst>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</numFmts>
  <fonts count="51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9"/>
      <name val="Arial"/>
      <family val="0"/>
    </font>
    <font>
      <sz val="8"/>
      <color indexed="10"/>
      <name val="Arial"/>
      <family val="0"/>
    </font>
    <font>
      <sz val="8"/>
      <color indexed="14"/>
      <name val="Arial"/>
      <family val="0"/>
    </font>
    <font>
      <sz val="9"/>
      <color indexed="14"/>
      <name val="Arial"/>
      <family val="0"/>
    </font>
    <font>
      <i/>
      <sz val="8"/>
      <color indexed="14"/>
      <name val="Arial"/>
      <family val="0"/>
    </font>
    <font>
      <b/>
      <sz val="8"/>
      <color indexed="8"/>
      <name val="Arial"/>
      <family val="0"/>
    </font>
    <font>
      <sz val="8"/>
      <color indexed="16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5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1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9" fillId="33" borderId="10" xfId="0" applyFont="1" applyFill="1" applyBorder="1" applyAlignment="1" applyProtection="1">
      <alignment horizontal="left" vertical="top" wrapText="1" readingOrder="1"/>
      <protection locked="0"/>
    </xf>
    <xf numFmtId="185" fontId="9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185" fontId="10" fillId="0" borderId="0" xfId="0" applyNumberFormat="1" applyFont="1" applyAlignment="1" applyProtection="1">
      <alignment horizontal="right" vertical="top" wrapText="1" readingOrder="1"/>
      <protection locked="0"/>
    </xf>
    <xf numFmtId="0" fontId="10" fillId="0" borderId="11" xfId="0" applyFont="1" applyBorder="1" applyAlignment="1" applyProtection="1">
      <alignment vertical="center" wrapText="1" readingOrder="1"/>
      <protection locked="0"/>
    </xf>
    <xf numFmtId="185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34" borderId="12" xfId="0" applyFont="1" applyFill="1" applyBorder="1" applyAlignment="1" applyProtection="1">
      <alignment horizontal="center" vertical="center" wrapText="1" readingOrder="1"/>
      <protection locked="0"/>
    </xf>
    <xf numFmtId="0" fontId="2" fillId="35" borderId="12" xfId="0" applyFont="1" applyFill="1" applyBorder="1" applyAlignment="1" applyProtection="1">
      <alignment horizontal="center" vertical="center" wrapText="1" readingOrder="1"/>
      <protection locked="0"/>
    </xf>
    <xf numFmtId="0" fontId="11" fillId="35" borderId="12" xfId="0" applyFont="1" applyFill="1" applyBorder="1" applyAlignment="1" applyProtection="1">
      <alignment horizontal="left" vertical="center" wrapText="1" readingOrder="1"/>
      <protection locked="0"/>
    </xf>
    <xf numFmtId="186" fontId="2" fillId="35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6" borderId="12" xfId="0" applyFont="1" applyFill="1" applyBorder="1" applyAlignment="1" applyProtection="1">
      <alignment horizontal="left" vertical="center" wrapText="1" readingOrder="1"/>
      <protection locked="0"/>
    </xf>
    <xf numFmtId="186" fontId="2" fillId="36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7" borderId="12" xfId="0" applyFont="1" applyFill="1" applyBorder="1" applyAlignment="1" applyProtection="1">
      <alignment horizontal="left" vertical="center" wrapText="1" readingOrder="1"/>
      <protection locked="0"/>
    </xf>
    <xf numFmtId="186" fontId="2" fillId="37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8" borderId="12" xfId="0" applyFont="1" applyFill="1" applyBorder="1" applyAlignment="1" applyProtection="1">
      <alignment horizontal="left" vertical="center" wrapText="1" readingOrder="1"/>
      <protection locked="0"/>
    </xf>
    <xf numFmtId="186" fontId="2" fillId="38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8" borderId="12" xfId="0" applyFont="1" applyFill="1" applyBorder="1" applyAlignment="1" applyProtection="1">
      <alignment horizontal="center" vertical="center" wrapText="1" readingOrder="1"/>
      <protection locked="0"/>
    </xf>
    <xf numFmtId="186" fontId="12" fillId="0" borderId="0" xfId="0" applyNumberFormat="1" applyFont="1" applyAlignment="1">
      <alignment horizontal="center"/>
    </xf>
    <xf numFmtId="0" fontId="2" fillId="39" borderId="0" xfId="0" applyFont="1" applyFill="1" applyAlignment="1" applyProtection="1">
      <alignment horizontal="left" vertical="top" wrapText="1" readingOrder="1"/>
      <protection locked="0"/>
    </xf>
    <xf numFmtId="2" fontId="2" fillId="38" borderId="12" xfId="0" applyNumberFormat="1" applyFont="1" applyFill="1" applyBorder="1" applyAlignment="1" applyProtection="1">
      <alignment horizontal="center" vertical="center" wrapText="1" readingOrder="1"/>
      <protection locked="0"/>
    </xf>
    <xf numFmtId="185" fontId="2" fillId="37" borderId="12" xfId="0" applyNumberFormat="1" applyFont="1" applyFill="1" applyBorder="1" applyAlignment="1" applyProtection="1">
      <alignment horizontal="center" vertical="center" wrapText="1" readingOrder="1"/>
      <protection locked="0"/>
    </xf>
    <xf numFmtId="185" fontId="2" fillId="38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7" borderId="12" xfId="0" applyFont="1" applyFill="1" applyBorder="1" applyAlignment="1" applyProtection="1">
      <alignment horizontal="left" vertical="top" wrapText="1" readingOrder="1"/>
      <protection locked="0"/>
    </xf>
    <xf numFmtId="0" fontId="2" fillId="38" borderId="12" xfId="0" applyFont="1" applyFill="1" applyBorder="1" applyAlignment="1" applyProtection="1">
      <alignment horizontal="left" vertical="center" wrapText="1" readingOrder="1"/>
      <protection locked="0"/>
    </xf>
    <xf numFmtId="0" fontId="2" fillId="38" borderId="13" xfId="0" applyFont="1" applyFill="1" applyBorder="1" applyAlignment="1" applyProtection="1">
      <alignment horizontal="center" vertical="center" wrapText="1" readingOrder="1"/>
      <protection locked="0"/>
    </xf>
    <xf numFmtId="0" fontId="2" fillId="36" borderId="13" xfId="0" applyFont="1" applyFill="1" applyBorder="1" applyAlignment="1" applyProtection="1">
      <alignment horizontal="center" vertical="center" wrapText="1" readingOrder="1"/>
      <protection locked="0"/>
    </xf>
    <xf numFmtId="0" fontId="2" fillId="37" borderId="13" xfId="0" applyFont="1" applyFill="1" applyBorder="1" applyAlignment="1" applyProtection="1">
      <alignment horizontal="center" vertical="center" wrapText="1" readingOrder="1"/>
      <protection locked="0"/>
    </xf>
    <xf numFmtId="0" fontId="2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4" borderId="15" xfId="0" applyFont="1" applyFill="1" applyBorder="1" applyAlignment="1" applyProtection="1">
      <alignment horizontal="center" vertical="center" wrapText="1" readingOrder="1"/>
      <protection locked="0"/>
    </xf>
    <xf numFmtId="0" fontId="3" fillId="39" borderId="16" xfId="0" applyFont="1" applyFill="1" applyBorder="1" applyAlignment="1" applyProtection="1">
      <alignment horizontal="center" vertical="center" wrapText="1" readingOrder="1"/>
      <protection locked="0"/>
    </xf>
    <xf numFmtId="0" fontId="3" fillId="39" borderId="17" xfId="0" applyFont="1" applyFill="1" applyBorder="1" applyAlignment="1" applyProtection="1">
      <alignment horizontal="center" vertical="center" wrapText="1" readingOrder="1"/>
      <protection locked="0"/>
    </xf>
    <xf numFmtId="0" fontId="5" fillId="40" borderId="14" xfId="0" applyFont="1" applyFill="1" applyBorder="1" applyAlignment="1" applyProtection="1">
      <alignment horizontal="left" vertical="top" wrapText="1" readingOrder="1"/>
      <protection locked="0"/>
    </xf>
    <xf numFmtId="185" fontId="5" fillId="40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41" borderId="14" xfId="0" applyFont="1" applyFill="1" applyBorder="1" applyAlignment="1" applyProtection="1">
      <alignment horizontal="left" vertical="top" wrapText="1" readingOrder="1"/>
      <protection locked="0"/>
    </xf>
    <xf numFmtId="185" fontId="4" fillId="41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4" borderId="18" xfId="0" applyFont="1" applyFill="1" applyBorder="1" applyAlignment="1" applyProtection="1">
      <alignment horizontal="left" vertical="top" wrapText="1" readingOrder="1"/>
      <protection locked="0"/>
    </xf>
    <xf numFmtId="185" fontId="6" fillId="34" borderId="18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39" borderId="19" xfId="0" applyFont="1" applyFill="1" applyBorder="1" applyAlignment="1" applyProtection="1">
      <alignment horizontal="left" vertical="center" wrapText="1" readingOrder="1"/>
      <protection locked="0"/>
    </xf>
    <xf numFmtId="0" fontId="7" fillId="39" borderId="19" xfId="0" applyFont="1" applyFill="1" applyBorder="1" applyAlignment="1" applyProtection="1">
      <alignment horizontal="right" vertical="center" wrapText="1" readingOrder="1"/>
      <protection locked="0"/>
    </xf>
    <xf numFmtId="0" fontId="8" fillId="39" borderId="0" xfId="0" applyFont="1" applyFill="1" applyAlignment="1" applyProtection="1">
      <alignment horizontal="left" vertical="top" wrapText="1" readingOrder="1"/>
      <protection locked="0"/>
    </xf>
    <xf numFmtId="0" fontId="8" fillId="39" borderId="0" xfId="0" applyFont="1" applyFill="1" applyAlignment="1" applyProtection="1">
      <alignment horizontal="right" vertical="top" wrapText="1" readingOrder="1"/>
      <protection locked="0"/>
    </xf>
    <xf numFmtId="185" fontId="6" fillId="39" borderId="0" xfId="0" applyNumberFormat="1" applyFont="1" applyFill="1" applyAlignment="1" applyProtection="1">
      <alignment horizontal="right" vertical="top" wrapText="1" readingOrder="1"/>
      <protection locked="0"/>
    </xf>
    <xf numFmtId="0" fontId="9" fillId="39" borderId="0" xfId="0" applyFont="1" applyFill="1" applyAlignment="1" applyProtection="1">
      <alignment horizontal="left" vertical="top" wrapText="1" readingOrder="1"/>
      <protection locked="0"/>
    </xf>
    <xf numFmtId="185" fontId="9" fillId="39" borderId="0" xfId="0" applyNumberFormat="1" applyFont="1" applyFill="1" applyAlignment="1" applyProtection="1">
      <alignment horizontal="right" vertical="top" wrapText="1" readingOrder="1"/>
      <protection locked="0"/>
    </xf>
    <xf numFmtId="185" fontId="2" fillId="39" borderId="0" xfId="0" applyNumberFormat="1" applyFont="1" applyFill="1" applyAlignment="1" applyProtection="1">
      <alignment horizontal="right" vertical="top" wrapText="1" readingOrder="1"/>
      <protection locked="0"/>
    </xf>
    <xf numFmtId="0" fontId="10" fillId="39" borderId="20" xfId="0" applyFont="1" applyFill="1" applyBorder="1" applyAlignment="1" applyProtection="1">
      <alignment horizontal="right" vertical="center" wrapText="1" readingOrder="1"/>
      <protection locked="0"/>
    </xf>
    <xf numFmtId="0" fontId="12" fillId="0" borderId="12" xfId="0" applyFont="1" applyBorder="1" applyAlignment="1">
      <alignment horizontal="center"/>
    </xf>
    <xf numFmtId="0" fontId="2" fillId="39" borderId="12" xfId="0" applyFont="1" applyFill="1" applyBorder="1" applyAlignment="1" applyProtection="1">
      <alignment horizontal="left" vertical="top" wrapText="1" readingOrder="1"/>
      <protection locked="0"/>
    </xf>
    <xf numFmtId="186" fontId="12" fillId="0" borderId="12" xfId="0" applyNumberFormat="1" applyFont="1" applyBorder="1" applyAlignment="1">
      <alignment horizontal="center"/>
    </xf>
    <xf numFmtId="0" fontId="13" fillId="0" borderId="0" xfId="50" applyFont="1">
      <alignment/>
      <protection/>
    </xf>
    <xf numFmtId="0" fontId="0" fillId="0" borderId="0" xfId="50">
      <alignment/>
      <protection/>
    </xf>
    <xf numFmtId="0" fontId="12" fillId="42" borderId="12" xfId="50" applyFont="1" applyFill="1" applyBorder="1">
      <alignment/>
      <protection/>
    </xf>
    <xf numFmtId="0" fontId="12" fillId="42" borderId="12" xfId="50" applyFont="1" applyFill="1" applyBorder="1" applyAlignment="1">
      <alignment horizontal="center" wrapText="1"/>
      <protection/>
    </xf>
    <xf numFmtId="0" fontId="0" fillId="18" borderId="12" xfId="50" applyFill="1" applyBorder="1" applyAlignment="1">
      <alignment horizontal="right"/>
      <protection/>
    </xf>
    <xf numFmtId="0" fontId="0" fillId="18" borderId="12" xfId="50" applyFill="1" applyBorder="1">
      <alignment/>
      <protection/>
    </xf>
    <xf numFmtId="4" fontId="0" fillId="18" borderId="12" xfId="50" applyNumberFormat="1" applyFill="1" applyBorder="1">
      <alignment/>
      <protection/>
    </xf>
    <xf numFmtId="0" fontId="0" fillId="43" borderId="12" xfId="50" applyFill="1" applyBorder="1" applyAlignment="1">
      <alignment horizontal="right"/>
      <protection/>
    </xf>
    <xf numFmtId="0" fontId="0" fillId="43" borderId="12" xfId="50" applyFill="1" applyBorder="1">
      <alignment/>
      <protection/>
    </xf>
    <xf numFmtId="4" fontId="0" fillId="43" borderId="12" xfId="50" applyNumberFormat="1" applyFill="1" applyBorder="1">
      <alignment/>
      <protection/>
    </xf>
    <xf numFmtId="0" fontId="0" fillId="8" borderId="12" xfId="50" applyFill="1" applyBorder="1">
      <alignment/>
      <protection/>
    </xf>
    <xf numFmtId="4" fontId="0" fillId="8" borderId="12" xfId="50" applyNumberFormat="1" applyFill="1" applyBorder="1">
      <alignment/>
      <protection/>
    </xf>
    <xf numFmtId="0" fontId="0" fillId="6" borderId="12" xfId="50" applyFill="1" applyBorder="1">
      <alignment/>
      <protection/>
    </xf>
    <xf numFmtId="4" fontId="0" fillId="6" borderId="12" xfId="50" applyNumberFormat="1" applyFill="1" applyBorder="1">
      <alignment/>
      <protection/>
    </xf>
    <xf numFmtId="0" fontId="0" fillId="0" borderId="12" xfId="50" applyBorder="1">
      <alignment/>
      <protection/>
    </xf>
    <xf numFmtId="4" fontId="0" fillId="0" borderId="12" xfId="50" applyNumberFormat="1" applyBorder="1">
      <alignment/>
      <protection/>
    </xf>
    <xf numFmtId="0" fontId="12" fillId="44" borderId="12" xfId="50" applyFont="1" applyFill="1" applyBorder="1" applyAlignment="1">
      <alignment horizontal="center" wrapText="1"/>
      <protection/>
    </xf>
    <xf numFmtId="0" fontId="12" fillId="10" borderId="12" xfId="50" applyFont="1" applyFill="1" applyBorder="1">
      <alignment/>
      <protection/>
    </xf>
    <xf numFmtId="0" fontId="0" fillId="14" borderId="12" xfId="50" applyFill="1" applyBorder="1">
      <alignment/>
      <protection/>
    </xf>
    <xf numFmtId="4" fontId="0" fillId="14" borderId="12" xfId="50" applyNumberFormat="1" applyFill="1" applyBorder="1">
      <alignment/>
      <protection/>
    </xf>
    <xf numFmtId="0" fontId="16" fillId="0" borderId="0" xfId="50" applyFont="1">
      <alignment/>
      <protection/>
    </xf>
    <xf numFmtId="0" fontId="15" fillId="0" borderId="0" xfId="50" applyFont="1">
      <alignment/>
      <protection/>
    </xf>
    <xf numFmtId="0" fontId="15" fillId="0" borderId="0" xfId="50" applyFont="1" applyAlignment="1">
      <alignment horizontal="center"/>
      <protection/>
    </xf>
    <xf numFmtId="0" fontId="15" fillId="0" borderId="12" xfId="50" applyFont="1" applyBorder="1" applyAlignment="1">
      <alignment horizontal="center" vertical="center" wrapText="1"/>
      <protection/>
    </xf>
    <xf numFmtId="0" fontId="15" fillId="0" borderId="12" xfId="50" applyFont="1" applyBorder="1" applyAlignment="1">
      <alignment horizontal="center" vertical="center"/>
      <protection/>
    </xf>
    <xf numFmtId="0" fontId="15" fillId="0" borderId="12" xfId="50" applyFont="1" applyBorder="1" applyAlignment="1">
      <alignment horizontal="center" wrapText="1"/>
      <protection/>
    </xf>
    <xf numFmtId="4" fontId="0" fillId="0" borderId="0" xfId="50" applyNumberFormat="1">
      <alignment/>
      <protection/>
    </xf>
    <xf numFmtId="4" fontId="15" fillId="0" borderId="12" xfId="50" applyNumberFormat="1" applyFont="1" applyBorder="1" applyAlignment="1">
      <alignment horizontal="center" vertical="center" wrapText="1"/>
      <protection/>
    </xf>
    <xf numFmtId="4" fontId="15" fillId="0" borderId="12" xfId="50" applyNumberFormat="1" applyFont="1" applyBorder="1" applyAlignment="1">
      <alignment horizontal="center" vertical="center"/>
      <protection/>
    </xf>
    <xf numFmtId="4" fontId="15" fillId="0" borderId="12" xfId="50" applyNumberFormat="1" applyFont="1" applyBorder="1" applyAlignment="1">
      <alignment horizontal="center" wrapText="1"/>
      <protection/>
    </xf>
    <xf numFmtId="0" fontId="0" fillId="0" borderId="12" xfId="50" applyBorder="1" applyAlignment="1">
      <alignment wrapText="1"/>
      <protection/>
    </xf>
    <xf numFmtId="0" fontId="0" fillId="0" borderId="12" xfId="50" applyBorder="1" applyAlignment="1">
      <alignment horizontal="left"/>
      <protection/>
    </xf>
    <xf numFmtId="0" fontId="13" fillId="0" borderId="21" xfId="50" applyFont="1" applyBorder="1" applyAlignment="1">
      <alignment horizontal="center" vertical="center" wrapText="1"/>
      <protection/>
    </xf>
    <xf numFmtId="0" fontId="13" fillId="0" borderId="22" xfId="50" applyFont="1" applyBorder="1" applyAlignment="1">
      <alignment horizontal="center" vertical="center" wrapText="1"/>
      <protection/>
    </xf>
    <xf numFmtId="0" fontId="13" fillId="0" borderId="23" xfId="50" applyFont="1" applyBorder="1" applyAlignment="1">
      <alignment horizontal="center" vertical="center" wrapText="1"/>
      <protection/>
    </xf>
    <xf numFmtId="0" fontId="1" fillId="0" borderId="0" xfId="50" applyFont="1" applyAlignment="1" applyProtection="1">
      <alignment vertical="top" wrapText="1" readingOrder="1"/>
      <protection locked="0"/>
    </xf>
    <xf numFmtId="0" fontId="13" fillId="0" borderId="0" xfId="50" applyFont="1">
      <alignment/>
      <protection/>
    </xf>
    <xf numFmtId="0" fontId="14" fillId="0" borderId="21" xfId="50" applyFont="1" applyBorder="1" applyAlignment="1">
      <alignment horizontal="center" vertical="center" wrapText="1"/>
      <protection/>
    </xf>
    <xf numFmtId="0" fontId="14" fillId="0" borderId="22" xfId="50" applyFont="1" applyBorder="1" applyAlignment="1">
      <alignment horizontal="center" vertical="center" wrapText="1"/>
      <protection/>
    </xf>
    <xf numFmtId="0" fontId="14" fillId="0" borderId="23" xfId="50" applyFont="1" applyBorder="1" applyAlignment="1">
      <alignment horizontal="center" vertical="center" wrapText="1"/>
      <protection/>
    </xf>
    <xf numFmtId="0" fontId="15" fillId="10" borderId="24" xfId="50" applyFont="1" applyFill="1" applyBorder="1" applyAlignment="1">
      <alignment horizontal="center"/>
      <protection/>
    </xf>
    <xf numFmtId="0" fontId="15" fillId="10" borderId="13" xfId="50" applyFont="1" applyFill="1" applyBorder="1" applyAlignment="1">
      <alignment horizontal="center"/>
      <protection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3" fillId="39" borderId="16" xfId="0" applyFont="1" applyFill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3" fillId="39" borderId="17" xfId="0" applyFont="1" applyFill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5" fillId="40" borderId="14" xfId="0" applyFont="1" applyFill="1" applyBorder="1" applyAlignment="1" applyProtection="1">
      <alignment horizontal="left" vertical="top" wrapText="1" readingOrder="1"/>
      <protection locked="0"/>
    </xf>
    <xf numFmtId="185" fontId="5" fillId="40" borderId="14" xfId="0" applyNumberFormat="1" applyFont="1" applyFill="1" applyBorder="1" applyAlignment="1" applyProtection="1">
      <alignment horizontal="right" vertical="top" wrapText="1" readingOrder="1"/>
      <protection locked="0"/>
    </xf>
    <xf numFmtId="186" fontId="2" fillId="38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8" borderId="13" xfId="0" applyFont="1" applyFill="1" applyBorder="1" applyAlignment="1" applyProtection="1">
      <alignment horizontal="center" vertical="center" wrapText="1" readingOrder="1"/>
      <protection locked="0"/>
    </xf>
    <xf numFmtId="186" fontId="2" fillId="37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7" borderId="13" xfId="0" applyFont="1" applyFill="1" applyBorder="1" applyAlignment="1" applyProtection="1">
      <alignment horizontal="center" vertical="center" wrapText="1" readingOrder="1"/>
      <protection locked="0"/>
    </xf>
    <xf numFmtId="0" fontId="4" fillId="41" borderId="14" xfId="0" applyFont="1" applyFill="1" applyBorder="1" applyAlignment="1" applyProtection="1">
      <alignment horizontal="left" vertical="top" wrapText="1" readingOrder="1"/>
      <protection locked="0"/>
    </xf>
    <xf numFmtId="185" fontId="4" fillId="41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4" borderId="18" xfId="0" applyFont="1" applyFill="1" applyBorder="1" applyAlignment="1" applyProtection="1">
      <alignment horizontal="left"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185" fontId="6" fillId="34" borderId="18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39" borderId="19" xfId="0" applyFont="1" applyFill="1" applyBorder="1" applyAlignment="1" applyProtection="1">
      <alignment horizontal="left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7" fillId="39" borderId="19" xfId="0" applyFont="1" applyFill="1" applyBorder="1" applyAlignment="1" applyProtection="1">
      <alignment horizontal="right" vertical="center" wrapText="1" readingOrder="1"/>
      <protection locked="0"/>
    </xf>
    <xf numFmtId="0" fontId="8" fillId="39" borderId="0" xfId="0" applyFont="1" applyFill="1" applyAlignment="1" applyProtection="1">
      <alignment horizontal="left" vertical="top" wrapText="1" readingOrder="1"/>
      <protection locked="0"/>
    </xf>
    <xf numFmtId="0" fontId="8" fillId="39" borderId="0" xfId="0" applyFont="1" applyFill="1" applyAlignment="1" applyProtection="1">
      <alignment horizontal="right" vertical="top" wrapText="1" readingOrder="1"/>
      <protection locked="0"/>
    </xf>
    <xf numFmtId="185" fontId="6" fillId="39" borderId="0" xfId="0" applyNumberFormat="1" applyFont="1" applyFill="1" applyAlignment="1" applyProtection="1">
      <alignment horizontal="right" vertical="top" wrapText="1" readingOrder="1"/>
      <protection locked="0"/>
    </xf>
    <xf numFmtId="185" fontId="9" fillId="39" borderId="0" xfId="0" applyNumberFormat="1" applyFont="1" applyFill="1" applyAlignment="1" applyProtection="1">
      <alignment horizontal="right" vertical="top" wrapText="1" readingOrder="1"/>
      <protection locked="0"/>
    </xf>
    <xf numFmtId="185" fontId="2" fillId="39" borderId="0" xfId="0" applyNumberFormat="1" applyFont="1" applyFill="1" applyAlignment="1" applyProtection="1">
      <alignment horizontal="right" vertical="top" wrapText="1" readingOrder="1"/>
      <protection locked="0"/>
    </xf>
    <xf numFmtId="0" fontId="9" fillId="33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185" fontId="9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39" borderId="20" xfId="0" applyFont="1" applyFill="1" applyBorder="1" applyAlignment="1" applyProtection="1">
      <alignment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10" fillId="39" borderId="20" xfId="0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185" fontId="10" fillId="0" borderId="0" xfId="0" applyNumberFormat="1" applyFont="1" applyAlignment="1" applyProtection="1">
      <alignment horizontal="right" vertical="top" wrapText="1" readingOrder="1"/>
      <protection locked="0"/>
    </xf>
    <xf numFmtId="185" fontId="2" fillId="38" borderId="24" xfId="0" applyNumberFormat="1" applyFont="1" applyFill="1" applyBorder="1" applyAlignment="1" applyProtection="1">
      <alignment horizontal="center" vertical="center" wrapText="1" readingOrder="1"/>
      <protection locked="0"/>
    </xf>
    <xf numFmtId="186" fontId="2" fillId="36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6" borderId="13" xfId="0" applyFont="1" applyFill="1" applyBorder="1" applyAlignment="1" applyProtection="1">
      <alignment horizontal="center" vertical="center" wrapText="1" readingOrder="1"/>
      <protection locked="0"/>
    </xf>
    <xf numFmtId="0" fontId="10" fillId="0" borderId="11" xfId="0" applyFont="1" applyBorder="1" applyAlignment="1" applyProtection="1">
      <alignment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185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2" fillId="38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186" fontId="2" fillId="35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5" borderId="13" xfId="0" applyFont="1" applyFill="1" applyBorder="1" applyAlignment="1" applyProtection="1">
      <alignment horizontal="center" vertical="center" wrapText="1" readingOrder="1"/>
      <protection locked="0"/>
    </xf>
    <xf numFmtId="186" fontId="2" fillId="38" borderId="24" xfId="0" applyNumberFormat="1" applyFont="1" applyFill="1" applyBorder="1" applyAlignment="1" applyProtection="1">
      <alignment horizontal="center" vertical="center" readingOrder="1"/>
      <protection locked="0"/>
    </xf>
    <xf numFmtId="0" fontId="2" fillId="38" borderId="13" xfId="0" applyFont="1" applyFill="1" applyBorder="1" applyAlignment="1" applyProtection="1">
      <alignment horizontal="center" vertical="center" readingOrder="1"/>
      <protection locked="0"/>
    </xf>
    <xf numFmtId="186" fontId="12" fillId="0" borderId="24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86" fontId="2" fillId="37" borderId="13" xfId="0" applyNumberFormat="1" applyFont="1" applyFill="1" applyBorder="1" applyAlignment="1" applyProtection="1">
      <alignment horizontal="center" vertical="center" wrapText="1" readingOrder="1"/>
      <protection locked="0"/>
    </xf>
    <xf numFmtId="186" fontId="2" fillId="38" borderId="13" xfId="0" applyNumberFormat="1" applyFont="1" applyFill="1" applyBorder="1" applyAlignment="1" applyProtection="1">
      <alignment horizontal="center" vertical="center" wrapText="1" readingOrder="1"/>
      <protection locked="0"/>
    </xf>
    <xf numFmtId="185" fontId="2" fillId="37" borderId="24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E9D8"/>
      <rgbColor rgb="00FF6347"/>
      <rgbColor rgb="000000FF"/>
      <rgbColor rgb="008080F4"/>
      <rgbColor rgb="006A5ACD"/>
      <rgbColor rgb="00FFFF00"/>
      <rgbColor rgb="007871AC"/>
      <rgbColor rgb="00D3D3D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36.7109375" style="51" customWidth="1"/>
    <col min="2" max="2" width="16.28125" style="51" customWidth="1"/>
    <col min="3" max="3" width="15.7109375" style="51" customWidth="1"/>
    <col min="4" max="4" width="18.140625" style="51" customWidth="1"/>
    <col min="5" max="5" width="14.57421875" style="51" customWidth="1"/>
    <col min="6" max="6" width="15.28125" style="51" customWidth="1"/>
    <col min="7" max="16384" width="9.140625" style="51" customWidth="1"/>
  </cols>
  <sheetData>
    <row r="1" ht="12.75">
      <c r="A1" s="50" t="s">
        <v>154</v>
      </c>
    </row>
    <row r="2" spans="1:5" ht="12.75">
      <c r="A2" s="50" t="s">
        <v>155</v>
      </c>
      <c r="B2" s="50"/>
      <c r="C2" s="50"/>
      <c r="D2" s="50"/>
      <c r="E2" s="50"/>
    </row>
    <row r="3" spans="1:5" ht="12.75">
      <c r="A3" s="50" t="s">
        <v>156</v>
      </c>
      <c r="B3" s="50"/>
      <c r="C3" s="50"/>
      <c r="D3" s="50"/>
      <c r="E3" s="50"/>
    </row>
    <row r="4" spans="1:5" ht="12.75">
      <c r="A4" s="50" t="s">
        <v>157</v>
      </c>
      <c r="B4" s="50"/>
      <c r="C4" s="50"/>
      <c r="D4" s="50"/>
      <c r="E4" s="50"/>
    </row>
    <row r="6" ht="12.75">
      <c r="A6" s="51" t="s">
        <v>172</v>
      </c>
    </row>
    <row r="7" ht="12.75">
      <c r="A7" s="51" t="s">
        <v>173</v>
      </c>
    </row>
    <row r="9" spans="1:7" ht="14.25">
      <c r="A9" s="70" t="s">
        <v>158</v>
      </c>
      <c r="B9" s="70"/>
      <c r="C9" s="71"/>
      <c r="D9" s="71"/>
      <c r="E9" s="71"/>
      <c r="F9" s="71"/>
      <c r="G9" s="72"/>
    </row>
    <row r="10" spans="1:7" ht="14.25">
      <c r="A10" s="70" t="s">
        <v>174</v>
      </c>
      <c r="B10" s="70"/>
      <c r="C10" s="71"/>
      <c r="D10" s="71"/>
      <c r="E10" s="71"/>
      <c r="F10" s="71"/>
      <c r="G10" s="72"/>
    </row>
    <row r="11" ht="13.5" thickBot="1"/>
    <row r="12" spans="1:6" ht="33.75" customHeight="1" thickBot="1">
      <c r="A12" s="82" t="s">
        <v>175</v>
      </c>
      <c r="B12" s="83"/>
      <c r="C12" s="83"/>
      <c r="D12" s="83"/>
      <c r="E12" s="83"/>
      <c r="F12" s="84"/>
    </row>
    <row r="13" ht="10.5" customHeight="1"/>
    <row r="14" spans="1:6" ht="30.75" customHeight="1">
      <c r="A14" s="64"/>
      <c r="B14" s="73" t="s">
        <v>170</v>
      </c>
      <c r="C14" s="74" t="s">
        <v>5</v>
      </c>
      <c r="D14" s="75" t="s">
        <v>105</v>
      </c>
      <c r="E14" s="75" t="s">
        <v>7</v>
      </c>
      <c r="F14" s="75" t="s">
        <v>8</v>
      </c>
    </row>
    <row r="15" spans="1:6" ht="12.75">
      <c r="A15" s="62" t="s">
        <v>159</v>
      </c>
      <c r="B15" s="63">
        <f>B16+B17</f>
        <v>6629841.11</v>
      </c>
      <c r="C15" s="63">
        <f aca="true" t="shared" si="0" ref="C15:C20">D15-B15</f>
        <v>639308.8300000001</v>
      </c>
      <c r="D15" s="63">
        <f>D16+D17</f>
        <v>7269149.94</v>
      </c>
      <c r="E15" s="63">
        <f>E16+E17</f>
        <v>6454730.49</v>
      </c>
      <c r="F15" s="63">
        <f>F16+F17</f>
        <v>6454730.49</v>
      </c>
    </row>
    <row r="16" spans="1:6" ht="12.75">
      <c r="A16" s="64" t="s">
        <v>137</v>
      </c>
      <c r="B16" s="65">
        <v>6628917.11</v>
      </c>
      <c r="C16" s="65">
        <f t="shared" si="0"/>
        <v>639308.8300000001</v>
      </c>
      <c r="D16" s="65">
        <v>7268225.94</v>
      </c>
      <c r="E16" s="65">
        <v>6453806.49</v>
      </c>
      <c r="F16" s="65">
        <f>E16</f>
        <v>6453806.49</v>
      </c>
    </row>
    <row r="17" spans="1:6" ht="12.75">
      <c r="A17" s="64" t="s">
        <v>160</v>
      </c>
      <c r="B17" s="65">
        <v>924</v>
      </c>
      <c r="C17" s="65">
        <f t="shared" si="0"/>
        <v>0</v>
      </c>
      <c r="D17" s="65">
        <v>924</v>
      </c>
      <c r="E17" s="65">
        <f>B17</f>
        <v>924</v>
      </c>
      <c r="F17" s="65">
        <f>E17</f>
        <v>924</v>
      </c>
    </row>
    <row r="18" spans="1:6" ht="12.75">
      <c r="A18" s="62" t="s">
        <v>161</v>
      </c>
      <c r="B18" s="63">
        <f>B19+B20</f>
        <v>6954585.87</v>
      </c>
      <c r="C18" s="63">
        <f t="shared" si="0"/>
        <v>563150.2999999998</v>
      </c>
      <c r="D18" s="63">
        <f>D19+D20</f>
        <v>7517736.17</v>
      </c>
      <c r="E18" s="63">
        <f>E19+E20</f>
        <v>6454730.49</v>
      </c>
      <c r="F18" s="63">
        <f>F19+F20</f>
        <v>6454730.49</v>
      </c>
    </row>
    <row r="19" spans="1:6" ht="12.75">
      <c r="A19" s="64" t="s">
        <v>162</v>
      </c>
      <c r="B19" s="65">
        <v>6857403.87</v>
      </c>
      <c r="C19" s="65">
        <f t="shared" si="0"/>
        <v>528588.5499999998</v>
      </c>
      <c r="D19" s="65">
        <v>7385992.42</v>
      </c>
      <c r="E19" s="65">
        <v>6410106.49</v>
      </c>
      <c r="F19" s="65">
        <v>6410106.49</v>
      </c>
    </row>
    <row r="20" spans="1:6" ht="12.75">
      <c r="A20" s="64" t="s">
        <v>163</v>
      </c>
      <c r="B20" s="65">
        <v>97182</v>
      </c>
      <c r="C20" s="65">
        <f t="shared" si="0"/>
        <v>34561.75</v>
      </c>
      <c r="D20" s="65">
        <v>131743.75</v>
      </c>
      <c r="E20" s="65">
        <v>44624</v>
      </c>
      <c r="F20" s="65">
        <v>44624</v>
      </c>
    </row>
    <row r="21" spans="1:6" ht="12.75">
      <c r="A21" s="62" t="s">
        <v>164</v>
      </c>
      <c r="B21" s="63">
        <f>B15-B18</f>
        <v>-324744.7599999998</v>
      </c>
      <c r="C21" s="63">
        <f>C15-C18</f>
        <v>76158.53000000026</v>
      </c>
      <c r="D21" s="63">
        <f>D15-D18</f>
        <v>-248586.22999999952</v>
      </c>
      <c r="E21" s="63">
        <f>E15-E18</f>
        <v>0</v>
      </c>
      <c r="F21" s="63">
        <f>F15-F18</f>
        <v>0</v>
      </c>
    </row>
    <row r="22" spans="2:6" ht="12.75">
      <c r="B22" s="76"/>
      <c r="C22" s="76"/>
      <c r="D22" s="76"/>
      <c r="E22" s="76"/>
      <c r="F22" s="76"/>
    </row>
    <row r="23" spans="1:6" ht="27.75" customHeight="1">
      <c r="A23" s="64"/>
      <c r="B23" s="77" t="s">
        <v>171</v>
      </c>
      <c r="C23" s="78" t="s">
        <v>5</v>
      </c>
      <c r="D23" s="75" t="s">
        <v>105</v>
      </c>
      <c r="E23" s="79" t="s">
        <v>7</v>
      </c>
      <c r="F23" s="79" t="s">
        <v>8</v>
      </c>
    </row>
    <row r="24" spans="1:6" ht="12.75">
      <c r="A24" s="64" t="s">
        <v>165</v>
      </c>
      <c r="B24" s="65">
        <v>367669</v>
      </c>
      <c r="C24" s="65">
        <f>D24-B24</f>
        <v>0</v>
      </c>
      <c r="D24" s="65">
        <v>367669</v>
      </c>
      <c r="E24" s="65">
        <v>0</v>
      </c>
      <c r="F24" s="65">
        <v>0</v>
      </c>
    </row>
    <row r="25" spans="2:6" ht="38.25" customHeight="1">
      <c r="B25" s="76"/>
      <c r="C25" s="76"/>
      <c r="D25" s="76"/>
      <c r="E25" s="76"/>
      <c r="F25" s="76"/>
    </row>
    <row r="26" spans="1:6" ht="29.25" customHeight="1">
      <c r="A26" s="64"/>
      <c r="B26" s="77" t="s">
        <v>135</v>
      </c>
      <c r="C26" s="78" t="s">
        <v>5</v>
      </c>
      <c r="D26" s="75" t="s">
        <v>105</v>
      </c>
      <c r="E26" s="79" t="s">
        <v>7</v>
      </c>
      <c r="F26" s="79" t="s">
        <v>8</v>
      </c>
    </row>
    <row r="27" spans="1:6" ht="27.75" customHeight="1">
      <c r="A27" s="80" t="s">
        <v>166</v>
      </c>
      <c r="B27" s="65"/>
      <c r="C27" s="65"/>
      <c r="D27" s="65"/>
      <c r="E27" s="65"/>
      <c r="F27" s="65"/>
    </row>
    <row r="28" spans="1:6" ht="28.5" customHeight="1">
      <c r="A28" s="80" t="s">
        <v>167</v>
      </c>
      <c r="B28" s="65"/>
      <c r="C28" s="65"/>
      <c r="D28" s="65"/>
      <c r="E28" s="65"/>
      <c r="F28" s="65"/>
    </row>
    <row r="29" spans="1:6" ht="12.75">
      <c r="A29" s="64" t="s">
        <v>168</v>
      </c>
      <c r="B29" s="65"/>
      <c r="C29" s="65"/>
      <c r="D29" s="65"/>
      <c r="E29" s="65"/>
      <c r="F29" s="65"/>
    </row>
    <row r="30" spans="2:6" ht="12.75">
      <c r="B30" s="76"/>
      <c r="C30" s="76"/>
      <c r="D30" s="76"/>
      <c r="E30" s="76"/>
      <c r="F30" s="76"/>
    </row>
    <row r="31" spans="2:6" ht="12.75">
      <c r="B31" s="76"/>
      <c r="C31" s="76"/>
      <c r="D31" s="76"/>
      <c r="E31" s="76"/>
      <c r="F31" s="76"/>
    </row>
    <row r="32" spans="1:6" ht="12.75">
      <c r="A32" s="64" t="s">
        <v>169</v>
      </c>
      <c r="B32" s="65">
        <f>B24+B21</f>
        <v>42924.24000000022</v>
      </c>
      <c r="C32" s="59">
        <f>C24+C21</f>
        <v>76158.53000000026</v>
      </c>
      <c r="D32" s="59">
        <f>D24+D21</f>
        <v>119082.77000000048</v>
      </c>
      <c r="E32" s="59">
        <v>0</v>
      </c>
      <c r="F32" s="59">
        <v>0</v>
      </c>
    </row>
    <row r="34" ht="12.75">
      <c r="D34" s="51" t="s">
        <v>176</v>
      </c>
    </row>
    <row r="35" ht="12.75">
      <c r="D35" s="51" t="s">
        <v>177</v>
      </c>
    </row>
  </sheetData>
  <sheetProtection/>
  <mergeCells count="1">
    <mergeCell ref="A12:F1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1.7109375" style="51" customWidth="1"/>
    <col min="2" max="2" width="48.00390625" style="51" customWidth="1"/>
    <col min="3" max="3" width="15.8515625" style="51" customWidth="1"/>
    <col min="4" max="4" width="15.421875" style="51" customWidth="1"/>
    <col min="5" max="5" width="15.28125" style="51" customWidth="1"/>
    <col min="6" max="6" width="14.28125" style="51" customWidth="1"/>
    <col min="7" max="7" width="15.140625" style="51" customWidth="1"/>
    <col min="8" max="16384" width="9.140625" style="51" customWidth="1"/>
  </cols>
  <sheetData>
    <row r="1" spans="1:3" ht="61.5" customHeight="1">
      <c r="A1" s="85" t="s">
        <v>134</v>
      </c>
      <c r="B1" s="86"/>
      <c r="C1" s="86"/>
    </row>
    <row r="2" ht="14.25" customHeight="1" thickBot="1"/>
    <row r="3" spans="1:7" ht="32.25" customHeight="1" thickBot="1">
      <c r="A3" s="87" t="s">
        <v>178</v>
      </c>
      <c r="B3" s="88"/>
      <c r="C3" s="88"/>
      <c r="D3" s="88"/>
      <c r="E3" s="88"/>
      <c r="F3" s="88"/>
      <c r="G3" s="89"/>
    </row>
    <row r="4" ht="12.75">
      <c r="A4" s="50"/>
    </row>
    <row r="5" spans="1:7" ht="36" customHeight="1">
      <c r="A5" s="52" t="s">
        <v>2</v>
      </c>
      <c r="B5" s="52" t="s">
        <v>3</v>
      </c>
      <c r="C5" s="53" t="s">
        <v>170</v>
      </c>
      <c r="D5" s="53" t="s">
        <v>5</v>
      </c>
      <c r="E5" s="53" t="s">
        <v>105</v>
      </c>
      <c r="F5" s="52" t="s">
        <v>7</v>
      </c>
      <c r="G5" s="52" t="s">
        <v>8</v>
      </c>
    </row>
    <row r="6" spans="1:7" ht="12.75">
      <c r="A6" s="54" t="s">
        <v>136</v>
      </c>
      <c r="B6" s="55" t="s">
        <v>137</v>
      </c>
      <c r="C6" s="56">
        <f>C8+C30</f>
        <v>6629841.109999999</v>
      </c>
      <c r="D6" s="56">
        <f>D8+D30</f>
        <v>614509.3299999998</v>
      </c>
      <c r="E6" s="56">
        <f>E8+E30</f>
        <v>7269149.9399999995</v>
      </c>
      <c r="F6" s="56">
        <f>F8+F30</f>
        <v>6454730.49</v>
      </c>
      <c r="G6" s="56">
        <f>G8+G30</f>
        <v>6454730.49</v>
      </c>
    </row>
    <row r="7" spans="1:7" ht="12.75">
      <c r="A7" s="57"/>
      <c r="B7" s="58"/>
      <c r="C7" s="59"/>
      <c r="D7" s="59"/>
      <c r="E7" s="59"/>
      <c r="F7" s="58"/>
      <c r="G7" s="58"/>
    </row>
    <row r="8" spans="1:7" ht="12.75">
      <c r="A8" s="60">
        <v>6</v>
      </c>
      <c r="B8" s="60" t="s">
        <v>137</v>
      </c>
      <c r="C8" s="61">
        <f>C9+C16+C19+C24+C27</f>
        <v>6628917.109999999</v>
      </c>
      <c r="D8" s="61">
        <f>D9+D16+D19+D24+D27</f>
        <v>614509.3299999998</v>
      </c>
      <c r="E8" s="61">
        <f>E9+E16+E19+E24+E27</f>
        <v>7268225.9399999995</v>
      </c>
      <c r="F8" s="61">
        <f>F9+F16+F19+F24+F27</f>
        <v>6453806.49</v>
      </c>
      <c r="G8" s="61">
        <f aca="true" t="shared" si="0" ref="G8:G14">F8</f>
        <v>6453806.49</v>
      </c>
    </row>
    <row r="9" spans="1:7" ht="12.75">
      <c r="A9" s="62">
        <v>63</v>
      </c>
      <c r="B9" s="62" t="s">
        <v>138</v>
      </c>
      <c r="C9" s="63">
        <f>C10+C11+C12+C13+C14</f>
        <v>5637515.31</v>
      </c>
      <c r="D9" s="63">
        <f>D10+D11+D12+D13</f>
        <v>271242.26999999984</v>
      </c>
      <c r="E9" s="63">
        <f>E10+E11+E12+E13+E14</f>
        <v>5933557.08</v>
      </c>
      <c r="F9" s="63">
        <f>SUM(F10:F14)</f>
        <v>5739161</v>
      </c>
      <c r="G9" s="63">
        <f t="shared" si="0"/>
        <v>5739161</v>
      </c>
    </row>
    <row r="10" spans="1:7" ht="12.75">
      <c r="A10" s="64">
        <v>636</v>
      </c>
      <c r="B10" s="64" t="s">
        <v>139</v>
      </c>
      <c r="C10" s="65">
        <v>5367691</v>
      </c>
      <c r="D10" s="65">
        <f>E10-C10</f>
        <v>280756.58999999985</v>
      </c>
      <c r="E10" s="65">
        <v>5648447.59</v>
      </c>
      <c r="F10" s="65">
        <v>5367691</v>
      </c>
      <c r="G10" s="65">
        <f t="shared" si="0"/>
        <v>5367691</v>
      </c>
    </row>
    <row r="11" spans="1:7" ht="12.75">
      <c r="A11" s="64">
        <v>636</v>
      </c>
      <c r="B11" s="64" t="s">
        <v>140</v>
      </c>
      <c r="C11" s="65">
        <v>120570</v>
      </c>
      <c r="D11" s="65">
        <f>E11-C11</f>
        <v>-3000</v>
      </c>
      <c r="E11" s="65">
        <v>117570</v>
      </c>
      <c r="F11" s="65">
        <v>135470</v>
      </c>
      <c r="G11" s="65">
        <f t="shared" si="0"/>
        <v>135470</v>
      </c>
    </row>
    <row r="12" spans="1:7" ht="12.75">
      <c r="A12" s="64">
        <v>636</v>
      </c>
      <c r="B12" s="64" t="s">
        <v>141</v>
      </c>
      <c r="C12" s="65">
        <v>0</v>
      </c>
      <c r="D12" s="65">
        <f>E12-C12</f>
        <v>0</v>
      </c>
      <c r="E12" s="65">
        <v>0</v>
      </c>
      <c r="F12" s="65">
        <v>0</v>
      </c>
      <c r="G12" s="65">
        <f t="shared" si="0"/>
        <v>0</v>
      </c>
    </row>
    <row r="13" spans="1:7" ht="12.75">
      <c r="A13" s="64">
        <v>638</v>
      </c>
      <c r="B13" s="64" t="s">
        <v>142</v>
      </c>
      <c r="C13" s="65">
        <v>149254.31</v>
      </c>
      <c r="D13" s="65">
        <f>E13-C13</f>
        <v>-6514.320000000007</v>
      </c>
      <c r="E13" s="65">
        <v>142739.99</v>
      </c>
      <c r="F13" s="65">
        <v>0</v>
      </c>
      <c r="G13" s="65">
        <f t="shared" si="0"/>
        <v>0</v>
      </c>
    </row>
    <row r="14" spans="1:7" ht="12.75">
      <c r="A14" s="64">
        <v>638</v>
      </c>
      <c r="B14" s="64" t="s">
        <v>143</v>
      </c>
      <c r="C14" s="65">
        <v>0</v>
      </c>
      <c r="D14" s="65">
        <f>E14-C14</f>
        <v>24799.5</v>
      </c>
      <c r="E14" s="65">
        <v>24799.5</v>
      </c>
      <c r="F14" s="65">
        <v>236000</v>
      </c>
      <c r="G14" s="65">
        <f t="shared" si="0"/>
        <v>236000</v>
      </c>
    </row>
    <row r="15" spans="1:7" ht="12.75">
      <c r="A15" s="64"/>
      <c r="B15" s="64"/>
      <c r="C15" s="65"/>
      <c r="D15" s="65"/>
      <c r="E15" s="65"/>
      <c r="F15" s="64"/>
      <c r="G15" s="64"/>
    </row>
    <row r="16" spans="1:7" ht="12.75">
      <c r="A16" s="62">
        <v>64</v>
      </c>
      <c r="B16" s="62" t="s">
        <v>144</v>
      </c>
      <c r="C16" s="63">
        <f>C17</f>
        <v>15</v>
      </c>
      <c r="D16" s="63">
        <f>D17</f>
        <v>-11.23</v>
      </c>
      <c r="E16" s="63">
        <f>E17</f>
        <v>3.77</v>
      </c>
      <c r="F16" s="63">
        <f>C16</f>
        <v>15</v>
      </c>
      <c r="G16" s="63">
        <f>F16</f>
        <v>15</v>
      </c>
    </row>
    <row r="17" spans="1:7" ht="12.75">
      <c r="A17" s="64">
        <v>641</v>
      </c>
      <c r="B17" s="64" t="s">
        <v>145</v>
      </c>
      <c r="C17" s="65">
        <v>15</v>
      </c>
      <c r="D17" s="65">
        <f>E17-C17</f>
        <v>-11.23</v>
      </c>
      <c r="E17" s="65">
        <v>3.77</v>
      </c>
      <c r="F17" s="65">
        <v>15</v>
      </c>
      <c r="G17" s="65">
        <f>F17</f>
        <v>15</v>
      </c>
    </row>
    <row r="18" spans="1:7" ht="12.75">
      <c r="A18" s="64"/>
      <c r="B18" s="64"/>
      <c r="C18" s="65"/>
      <c r="D18" s="65"/>
      <c r="E18" s="65"/>
      <c r="F18" s="64"/>
      <c r="G18" s="64"/>
    </row>
    <row r="19" spans="1:7" ht="12.75">
      <c r="A19" s="62">
        <v>61</v>
      </c>
      <c r="B19" s="62" t="s">
        <v>137</v>
      </c>
      <c r="C19" s="63">
        <f>C20+C21+C22</f>
        <v>144244.89</v>
      </c>
      <c r="D19" s="63">
        <f>D20+D21+D22</f>
        <v>30170.699999999997</v>
      </c>
      <c r="E19" s="63">
        <f>E20+E21+E22</f>
        <v>174415.59</v>
      </c>
      <c r="F19" s="63">
        <f>SUM(F20:F22)</f>
        <v>124900</v>
      </c>
      <c r="G19" s="63">
        <f>F19</f>
        <v>124900</v>
      </c>
    </row>
    <row r="20" spans="1:7" ht="12.75">
      <c r="A20" s="64">
        <v>661</v>
      </c>
      <c r="B20" s="64" t="s">
        <v>146</v>
      </c>
      <c r="C20" s="65">
        <v>110000</v>
      </c>
      <c r="D20" s="65">
        <f>E20-C20</f>
        <v>51015.59</v>
      </c>
      <c r="E20" s="65">
        <v>161015.59</v>
      </c>
      <c r="F20" s="65">
        <v>110000</v>
      </c>
      <c r="G20" s="65">
        <f>F20</f>
        <v>110000</v>
      </c>
    </row>
    <row r="21" spans="1:7" ht="12.75">
      <c r="A21" s="64">
        <v>661</v>
      </c>
      <c r="B21" s="64" t="s">
        <v>147</v>
      </c>
      <c r="C21" s="65">
        <v>33844.89</v>
      </c>
      <c r="D21" s="65">
        <f>E21-C21</f>
        <v>-20444.89</v>
      </c>
      <c r="E21" s="65">
        <v>13400</v>
      </c>
      <c r="F21" s="65">
        <v>14500</v>
      </c>
      <c r="G21" s="65">
        <f>F21</f>
        <v>14500</v>
      </c>
    </row>
    <row r="22" spans="1:7" ht="12.75">
      <c r="A22" s="64">
        <v>661</v>
      </c>
      <c r="B22" s="64" t="s">
        <v>148</v>
      </c>
      <c r="C22" s="65">
        <v>400</v>
      </c>
      <c r="D22" s="65">
        <f>E22-C22</f>
        <v>-400</v>
      </c>
      <c r="E22" s="65">
        <v>0</v>
      </c>
      <c r="F22" s="65">
        <v>400</v>
      </c>
      <c r="G22" s="65">
        <f>F22</f>
        <v>400</v>
      </c>
    </row>
    <row r="23" spans="1:7" ht="12.75">
      <c r="A23" s="64"/>
      <c r="B23" s="64"/>
      <c r="C23" s="65"/>
      <c r="D23" s="65"/>
      <c r="E23" s="65"/>
      <c r="F23" s="64"/>
      <c r="G23" s="64"/>
    </row>
    <row r="24" spans="1:7" ht="12.75">
      <c r="A24" s="62">
        <v>66</v>
      </c>
      <c r="B24" s="62" t="s">
        <v>149</v>
      </c>
      <c r="C24" s="63">
        <f>C25</f>
        <v>7000</v>
      </c>
      <c r="D24" s="63">
        <f>D25</f>
        <v>5000</v>
      </c>
      <c r="E24" s="63">
        <f>E25</f>
        <v>12000</v>
      </c>
      <c r="F24" s="63">
        <f>F25</f>
        <v>12000</v>
      </c>
      <c r="G24" s="63">
        <f>F24</f>
        <v>12000</v>
      </c>
    </row>
    <row r="25" spans="1:7" ht="12.75">
      <c r="A25" s="64">
        <v>663</v>
      </c>
      <c r="B25" s="64" t="s">
        <v>150</v>
      </c>
      <c r="C25" s="65">
        <v>7000</v>
      </c>
      <c r="D25" s="65">
        <f>E25-C25</f>
        <v>5000</v>
      </c>
      <c r="E25" s="65">
        <v>12000</v>
      </c>
      <c r="F25" s="65">
        <v>12000</v>
      </c>
      <c r="G25" s="65">
        <f>F25</f>
        <v>12000</v>
      </c>
    </row>
    <row r="26" spans="1:7" ht="12.75">
      <c r="A26" s="64"/>
      <c r="B26" s="64"/>
      <c r="C26" s="65"/>
      <c r="D26" s="65"/>
      <c r="E26" s="65"/>
      <c r="F26" s="64"/>
      <c r="G26" s="64"/>
    </row>
    <row r="27" spans="1:7" ht="12.75">
      <c r="A27" s="62">
        <v>67</v>
      </c>
      <c r="B27" s="62" t="s">
        <v>138</v>
      </c>
      <c r="C27" s="63">
        <f>C28</f>
        <v>840141.91</v>
      </c>
      <c r="D27" s="63">
        <f>D28</f>
        <v>308107.58999999997</v>
      </c>
      <c r="E27" s="63">
        <f>E28</f>
        <v>1148249.5</v>
      </c>
      <c r="F27" s="63">
        <f>F28</f>
        <v>577730.49</v>
      </c>
      <c r="G27" s="63">
        <f>F27</f>
        <v>577730.49</v>
      </c>
    </row>
    <row r="28" spans="1:7" ht="12.75">
      <c r="A28" s="64">
        <v>671</v>
      </c>
      <c r="B28" s="64" t="s">
        <v>151</v>
      </c>
      <c r="C28" s="65">
        <v>840141.91</v>
      </c>
      <c r="D28" s="65">
        <f>E28-C28</f>
        <v>308107.58999999997</v>
      </c>
      <c r="E28" s="65">
        <f>1148249.5</f>
        <v>1148249.5</v>
      </c>
      <c r="F28" s="65">
        <v>577730.49</v>
      </c>
      <c r="G28" s="65">
        <f>F28</f>
        <v>577730.49</v>
      </c>
    </row>
    <row r="29" spans="1:7" ht="12.75">
      <c r="A29" s="64"/>
      <c r="B29" s="64"/>
      <c r="C29" s="65"/>
      <c r="D29" s="65"/>
      <c r="E29" s="65"/>
      <c r="F29" s="64"/>
      <c r="G29" s="64"/>
    </row>
    <row r="30" spans="1:7" ht="12.75">
      <c r="A30" s="60">
        <v>7</v>
      </c>
      <c r="B30" s="60" t="s">
        <v>152</v>
      </c>
      <c r="C30" s="61">
        <f aca="true" t="shared" si="1" ref="C30:G31">C31</f>
        <v>924</v>
      </c>
      <c r="D30" s="61">
        <f t="shared" si="1"/>
        <v>0</v>
      </c>
      <c r="E30" s="61">
        <f t="shared" si="1"/>
        <v>924</v>
      </c>
      <c r="F30" s="61">
        <f t="shared" si="1"/>
        <v>924</v>
      </c>
      <c r="G30" s="61">
        <f t="shared" si="1"/>
        <v>924</v>
      </c>
    </row>
    <row r="31" spans="1:7" ht="12.75">
      <c r="A31" s="62">
        <v>72</v>
      </c>
      <c r="B31" s="62" t="s">
        <v>152</v>
      </c>
      <c r="C31" s="63">
        <f t="shared" si="1"/>
        <v>924</v>
      </c>
      <c r="D31" s="63">
        <f t="shared" si="1"/>
        <v>0</v>
      </c>
      <c r="E31" s="63">
        <f t="shared" si="1"/>
        <v>924</v>
      </c>
      <c r="F31" s="63">
        <f t="shared" si="1"/>
        <v>924</v>
      </c>
      <c r="G31" s="63">
        <f t="shared" si="1"/>
        <v>924</v>
      </c>
    </row>
    <row r="32" spans="1:7" ht="12.75">
      <c r="A32" s="64">
        <v>721</v>
      </c>
      <c r="B32" s="64" t="s">
        <v>153</v>
      </c>
      <c r="C32" s="65">
        <v>924</v>
      </c>
      <c r="D32" s="65">
        <v>0</v>
      </c>
      <c r="E32" s="65">
        <v>924</v>
      </c>
      <c r="F32" s="65">
        <f>E32</f>
        <v>924</v>
      </c>
      <c r="G32" s="65">
        <f>F32</f>
        <v>924</v>
      </c>
    </row>
    <row r="35" spans="1:7" ht="29.25" customHeight="1">
      <c r="A35" s="90" t="s">
        <v>85</v>
      </c>
      <c r="B35" s="91"/>
      <c r="C35" s="66" t="s">
        <v>170</v>
      </c>
      <c r="D35" s="66" t="s">
        <v>5</v>
      </c>
      <c r="E35" s="53" t="s">
        <v>105</v>
      </c>
      <c r="F35" s="67" t="s">
        <v>7</v>
      </c>
      <c r="G35" s="67" t="s">
        <v>8</v>
      </c>
    </row>
    <row r="36" spans="1:7" ht="12.75">
      <c r="A36" s="64" t="s">
        <v>86</v>
      </c>
      <c r="B36" s="64" t="s">
        <v>87</v>
      </c>
      <c r="C36" s="64">
        <v>0</v>
      </c>
      <c r="D36" s="64">
        <v>0</v>
      </c>
      <c r="E36" s="65">
        <v>298617.44</v>
      </c>
      <c r="F36" s="65">
        <v>0</v>
      </c>
      <c r="G36" s="65">
        <v>0</v>
      </c>
    </row>
    <row r="37" spans="1:7" ht="12.75">
      <c r="A37" s="64" t="s">
        <v>20</v>
      </c>
      <c r="B37" s="64" t="s">
        <v>88</v>
      </c>
      <c r="C37" s="65">
        <f>C19+C16</f>
        <v>144259.89</v>
      </c>
      <c r="D37" s="65">
        <f>D19+D16</f>
        <v>30159.469999999998</v>
      </c>
      <c r="E37" s="65">
        <f>E19+E16</f>
        <v>174419.36</v>
      </c>
      <c r="F37" s="65">
        <f>F19+F16</f>
        <v>124915</v>
      </c>
      <c r="G37" s="65">
        <f>G19+G16</f>
        <v>124915</v>
      </c>
    </row>
    <row r="38" spans="1:7" ht="12.75">
      <c r="A38" s="64" t="s">
        <v>89</v>
      </c>
      <c r="B38" s="64" t="s">
        <v>90</v>
      </c>
      <c r="C38" s="65">
        <f>C28</f>
        <v>840141.91</v>
      </c>
      <c r="D38" s="65">
        <f>D27</f>
        <v>308107.58999999997</v>
      </c>
      <c r="E38" s="65">
        <f>E27-298617.44</f>
        <v>849632.06</v>
      </c>
      <c r="F38" s="65">
        <v>577730.49</v>
      </c>
      <c r="G38" s="65">
        <f>F38</f>
        <v>577730.49</v>
      </c>
    </row>
    <row r="39" spans="1:7" ht="12.75">
      <c r="A39" s="64" t="s">
        <v>91</v>
      </c>
      <c r="B39" s="64" t="s">
        <v>92</v>
      </c>
      <c r="C39" s="65">
        <f>C13</f>
        <v>149254.31</v>
      </c>
      <c r="D39" s="65">
        <f>D13</f>
        <v>-6514.320000000007</v>
      </c>
      <c r="E39" s="65">
        <v>142739.99</v>
      </c>
      <c r="F39" s="65">
        <v>0</v>
      </c>
      <c r="G39" s="65">
        <f>F39</f>
        <v>0</v>
      </c>
    </row>
    <row r="40" spans="1:7" ht="12.75">
      <c r="A40" s="64" t="s">
        <v>93</v>
      </c>
      <c r="B40" s="64" t="s">
        <v>94</v>
      </c>
      <c r="C40" s="65">
        <f aca="true" t="shared" si="2" ref="C40:E41">C10</f>
        <v>5367691</v>
      </c>
      <c r="D40" s="65">
        <f t="shared" si="2"/>
        <v>280756.58999999985</v>
      </c>
      <c r="E40" s="65">
        <f t="shared" si="2"/>
        <v>5648447.59</v>
      </c>
      <c r="F40" s="65">
        <f>C40</f>
        <v>5367691</v>
      </c>
      <c r="G40" s="65">
        <f>F40</f>
        <v>5367691</v>
      </c>
    </row>
    <row r="41" spans="1:7" ht="12.75">
      <c r="A41" s="81">
        <v>55</v>
      </c>
      <c r="B41" s="64" t="s">
        <v>96</v>
      </c>
      <c r="C41" s="65">
        <f t="shared" si="2"/>
        <v>120570</v>
      </c>
      <c r="D41" s="65">
        <f t="shared" si="2"/>
        <v>-3000</v>
      </c>
      <c r="E41" s="65">
        <f t="shared" si="2"/>
        <v>117570</v>
      </c>
      <c r="F41" s="65">
        <v>135470</v>
      </c>
      <c r="G41" s="65">
        <f>F41</f>
        <v>135470</v>
      </c>
    </row>
    <row r="42" spans="1:7" ht="12.75">
      <c r="A42" s="64" t="s">
        <v>97</v>
      </c>
      <c r="B42" s="64" t="s">
        <v>98</v>
      </c>
      <c r="C42" s="65">
        <f>C14</f>
        <v>0</v>
      </c>
      <c r="D42" s="65">
        <f>D14</f>
        <v>24799.5</v>
      </c>
      <c r="E42" s="65">
        <f>E14</f>
        <v>24799.5</v>
      </c>
      <c r="F42" s="65">
        <f>F14</f>
        <v>236000</v>
      </c>
      <c r="G42" s="65">
        <v>236000</v>
      </c>
    </row>
    <row r="43" spans="1:7" ht="12.75">
      <c r="A43" s="64" t="s">
        <v>99</v>
      </c>
      <c r="B43" s="64" t="s">
        <v>100</v>
      </c>
      <c r="C43" s="65">
        <f>C24</f>
        <v>7000</v>
      </c>
      <c r="D43" s="65">
        <f>D24</f>
        <v>5000</v>
      </c>
      <c r="E43" s="65">
        <f>E24</f>
        <v>12000</v>
      </c>
      <c r="F43" s="65">
        <f>F24</f>
        <v>12000</v>
      </c>
      <c r="G43" s="65">
        <f>G24</f>
        <v>12000</v>
      </c>
    </row>
    <row r="44" spans="1:7" ht="12.75">
      <c r="A44" s="64" t="s">
        <v>101</v>
      </c>
      <c r="B44" s="64" t="s">
        <v>102</v>
      </c>
      <c r="C44" s="65">
        <f>C32</f>
        <v>924</v>
      </c>
      <c r="D44" s="65">
        <f>D32</f>
        <v>0</v>
      </c>
      <c r="E44" s="65">
        <f>E32</f>
        <v>924</v>
      </c>
      <c r="F44" s="65">
        <f>F32</f>
        <v>924</v>
      </c>
      <c r="G44" s="65">
        <f>G32</f>
        <v>924</v>
      </c>
    </row>
    <row r="45" spans="1:7" ht="12.75">
      <c r="A45" s="68" t="s">
        <v>103</v>
      </c>
      <c r="B45" s="68"/>
      <c r="C45" s="69">
        <f>SUM(C36:C44)</f>
        <v>6629841.11</v>
      </c>
      <c r="D45" s="69">
        <f>SUM(D36:D44)</f>
        <v>639308.8299999998</v>
      </c>
      <c r="E45" s="69">
        <f>SUM(E36:E44)</f>
        <v>7269149.9399999995</v>
      </c>
      <c r="F45" s="69">
        <f>SUM(F36:F44)</f>
        <v>6454730.49</v>
      </c>
      <c r="G45" s="69">
        <f>SUM(G36:G44)</f>
        <v>6454730.49</v>
      </c>
    </row>
  </sheetData>
  <sheetProtection/>
  <mergeCells count="3">
    <mergeCell ref="A1:C1"/>
    <mergeCell ref="A3:G3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4"/>
  <sheetViews>
    <sheetView showGridLines="0" zoomScalePageLayoutView="0" workbookViewId="0" topLeftCell="A1">
      <pane ySplit="2" topLeftCell="A186" activePane="bottomLeft" state="frozen"/>
      <selection pane="topLeft" activeCell="A1" sqref="A1"/>
      <selection pane="bottomLeft" activeCell="G213" sqref="G213"/>
    </sheetView>
  </sheetViews>
  <sheetFormatPr defaultColWidth="9.140625" defaultRowHeight="12.75"/>
  <cols>
    <col min="1" max="1" width="13.421875" style="0" customWidth="1"/>
    <col min="2" max="2" width="7.8515625" style="0" customWidth="1"/>
    <col min="3" max="3" width="40.7109375" style="0" customWidth="1"/>
    <col min="4" max="4" width="14.28125" style="0" customWidth="1"/>
    <col min="5" max="5" width="5.7109375" style="0" customWidth="1"/>
    <col min="6" max="6" width="5.8515625" style="0" customWidth="1"/>
    <col min="7" max="7" width="12.28125" style="0" customWidth="1"/>
    <col min="8" max="8" width="15.421875" style="0" customWidth="1"/>
    <col min="9" max="9" width="13.421875" style="0" customWidth="1"/>
    <col min="10" max="10" width="0" style="0" hidden="1" customWidth="1"/>
  </cols>
  <sheetData>
    <row r="1" spans="1:5" ht="54" customHeight="1">
      <c r="A1" s="92" t="s">
        <v>0</v>
      </c>
      <c r="B1" s="93"/>
      <c r="C1" s="93"/>
      <c r="D1" s="93"/>
      <c r="E1" s="93"/>
    </row>
    <row r="2" ht="15" customHeight="1" thickBot="1"/>
    <row r="3" spans="1:8" ht="37.5" customHeight="1" thickBot="1">
      <c r="A3" s="133" t="s">
        <v>129</v>
      </c>
      <c r="B3" s="134"/>
      <c r="C3" s="134"/>
      <c r="D3" s="134"/>
      <c r="E3" s="134"/>
      <c r="F3" s="134"/>
      <c r="G3" s="134"/>
      <c r="H3" s="135"/>
    </row>
    <row r="4" ht="15" customHeight="1"/>
    <row r="5" spans="2:9" ht="43.5" customHeight="1">
      <c r="B5" s="7" t="s">
        <v>2</v>
      </c>
      <c r="C5" s="7" t="s">
        <v>3</v>
      </c>
      <c r="D5" s="7" t="s">
        <v>104</v>
      </c>
      <c r="E5" s="136" t="s">
        <v>5</v>
      </c>
      <c r="F5" s="137"/>
      <c r="G5" s="7" t="s">
        <v>105</v>
      </c>
      <c r="H5" s="7" t="s">
        <v>7</v>
      </c>
      <c r="I5" s="7" t="s">
        <v>8</v>
      </c>
    </row>
    <row r="6" spans="2:9" ht="44.25" customHeight="1">
      <c r="B6" s="8"/>
      <c r="C6" s="9" t="s">
        <v>106</v>
      </c>
      <c r="D6" s="10">
        <f>D7+D20</f>
        <v>6954585.869999999</v>
      </c>
      <c r="E6" s="138">
        <f>E7+E20</f>
        <v>563150.3000000007</v>
      </c>
      <c r="F6" s="139"/>
      <c r="G6" s="10">
        <f>G7+G20</f>
        <v>7517736.17</v>
      </c>
      <c r="H6" s="10">
        <f>H7+H20</f>
        <v>6454730.49</v>
      </c>
      <c r="I6" s="10">
        <f>I7+I20</f>
        <v>6454730.49</v>
      </c>
    </row>
    <row r="7" spans="2:9" ht="15" customHeight="1">
      <c r="B7" s="26" t="s">
        <v>18</v>
      </c>
      <c r="C7" s="11" t="s">
        <v>19</v>
      </c>
      <c r="D7" s="12">
        <f>D8+D12+D18</f>
        <v>6857403.869999999</v>
      </c>
      <c r="E7" s="128">
        <f aca="true" t="shared" si="0" ref="E7:E12">G7-D7</f>
        <v>528588.5500000007</v>
      </c>
      <c r="F7" s="129"/>
      <c r="G7" s="12">
        <f>G8+G12+G18</f>
        <v>7385992.42</v>
      </c>
      <c r="H7" s="12">
        <f>H8+H12+H18</f>
        <v>6410106.49</v>
      </c>
      <c r="I7" s="12">
        <f>I8+I12+I18</f>
        <v>6410106.49</v>
      </c>
    </row>
    <row r="8" spans="2:9" ht="15" customHeight="1">
      <c r="B8" s="27" t="s">
        <v>28</v>
      </c>
      <c r="C8" s="13" t="s">
        <v>29</v>
      </c>
      <c r="D8" s="14">
        <f>SUM(D9:D11)</f>
        <v>5576015.31</v>
      </c>
      <c r="E8" s="104">
        <f t="shared" si="0"/>
        <v>311081.3100000005</v>
      </c>
      <c r="F8" s="105"/>
      <c r="G8" s="14">
        <f>G9+G10+G11</f>
        <v>5887096.62</v>
      </c>
      <c r="H8" s="14">
        <f>H55+H91+H194</f>
        <v>5435261</v>
      </c>
      <c r="I8" s="14">
        <f>H8</f>
        <v>5435261</v>
      </c>
    </row>
    <row r="9" spans="2:9" ht="15" customHeight="1">
      <c r="B9" s="25" t="s">
        <v>107</v>
      </c>
      <c r="C9" s="15" t="s">
        <v>108</v>
      </c>
      <c r="D9" s="16">
        <f>D56+D82+D92+D195</f>
        <v>4558235.26</v>
      </c>
      <c r="E9" s="102">
        <f t="shared" si="0"/>
        <v>289747.03000000026</v>
      </c>
      <c r="F9" s="103"/>
      <c r="G9" s="16">
        <f>G56+G82+G92+G195+G206</f>
        <v>4847982.29</v>
      </c>
      <c r="H9" s="17"/>
      <c r="I9" s="17"/>
    </row>
    <row r="10" spans="2:9" ht="15" customHeight="1">
      <c r="B10" s="25" t="s">
        <v>109</v>
      </c>
      <c r="C10" s="15" t="s">
        <v>110</v>
      </c>
      <c r="D10" s="16">
        <f>D57+D196</f>
        <v>231141</v>
      </c>
      <c r="E10" s="102">
        <f t="shared" si="0"/>
        <v>14265.290000000008</v>
      </c>
      <c r="F10" s="103"/>
      <c r="G10" s="16">
        <f>G57+G196+G207</f>
        <v>245406.29</v>
      </c>
      <c r="H10" s="17"/>
      <c r="I10" s="17"/>
    </row>
    <row r="11" spans="2:9" ht="15" customHeight="1">
      <c r="B11" s="25" t="s">
        <v>111</v>
      </c>
      <c r="C11" s="15" t="s">
        <v>112</v>
      </c>
      <c r="D11" s="16">
        <f>D58+D83+D93+D197</f>
        <v>786639.05</v>
      </c>
      <c r="E11" s="102">
        <f t="shared" si="0"/>
        <v>7068.989999999991</v>
      </c>
      <c r="F11" s="103"/>
      <c r="G11" s="16">
        <f>G58+G83+G93+G197+G208</f>
        <v>793708.04</v>
      </c>
      <c r="H11" s="17"/>
      <c r="I11" s="17"/>
    </row>
    <row r="12" spans="2:9" ht="15" customHeight="1">
      <c r="B12" s="27" t="s">
        <v>20</v>
      </c>
      <c r="C12" s="13" t="s">
        <v>21</v>
      </c>
      <c r="D12" s="14">
        <f>SUM(D13:D17)</f>
        <v>1274288.5599999998</v>
      </c>
      <c r="E12" s="104">
        <f t="shared" si="0"/>
        <v>210870.60000000033</v>
      </c>
      <c r="F12" s="105"/>
      <c r="G12" s="14">
        <f>G13+G14+G15+G16+G17</f>
        <v>1485159.1600000001</v>
      </c>
      <c r="H12" s="14">
        <f>H37+H47+H59+H70+H84+H94+H99+H111+H123+H134+H143+H149+H159+H183+H209</f>
        <v>967845.49</v>
      </c>
      <c r="I12" s="14">
        <f>H12</f>
        <v>967845.49</v>
      </c>
    </row>
    <row r="13" spans="2:9" ht="15" customHeight="1">
      <c r="B13" s="25" t="s">
        <v>113</v>
      </c>
      <c r="C13" s="15" t="s">
        <v>114</v>
      </c>
      <c r="D13" s="16">
        <f>D38+D48+D71+D100+D112+D124+D150+D199+D95</f>
        <v>494573.68</v>
      </c>
      <c r="E13" s="102">
        <f aca="true" t="shared" si="1" ref="E13:E21">G13-D13</f>
        <v>57431.78999999998</v>
      </c>
      <c r="F13" s="103"/>
      <c r="G13" s="16">
        <f>G38+G48+G71+G100+G112+G124+G150+G210+G199</f>
        <v>552005.47</v>
      </c>
      <c r="H13" s="17"/>
      <c r="I13" s="17"/>
    </row>
    <row r="14" spans="2:9" ht="15" customHeight="1">
      <c r="B14" s="25" t="s">
        <v>115</v>
      </c>
      <c r="C14" s="15" t="s">
        <v>116</v>
      </c>
      <c r="D14" s="16">
        <f>D39+D49+D72+D101+D113+D125+D135+D144+D151+D184</f>
        <v>301790.23</v>
      </c>
      <c r="E14" s="102">
        <f t="shared" si="1"/>
        <v>-1715.8800000000047</v>
      </c>
      <c r="F14" s="103"/>
      <c r="G14" s="18">
        <f>G39+G49+G72+G101+G113+G125+G135+G144+G151+G184</f>
        <v>300074.35</v>
      </c>
      <c r="H14" s="17"/>
      <c r="I14" s="17"/>
    </row>
    <row r="15" spans="2:9" ht="15" customHeight="1">
      <c r="B15" s="25" t="s">
        <v>117</v>
      </c>
      <c r="C15" s="15" t="s">
        <v>118</v>
      </c>
      <c r="D15" s="16">
        <f>D40+D50+D60+D73+D102+D114+D126+D136+D152+D160+D165</f>
        <v>344987.89</v>
      </c>
      <c r="E15" s="102">
        <f t="shared" si="1"/>
        <v>196898.70000000007</v>
      </c>
      <c r="F15" s="103"/>
      <c r="G15" s="16">
        <f>G40+G50+G60+G73+G102+G114+G126+G136+G152+G160+G165</f>
        <v>541886.5900000001</v>
      </c>
      <c r="H15" s="17"/>
      <c r="I15" s="17"/>
    </row>
    <row r="16" spans="2:9" ht="15" customHeight="1">
      <c r="B16" s="25">
        <v>324</v>
      </c>
      <c r="C16" s="19" t="s">
        <v>119</v>
      </c>
      <c r="D16" s="20">
        <f>D61+D103</f>
        <v>400</v>
      </c>
      <c r="E16" s="102">
        <f t="shared" si="1"/>
        <v>20600</v>
      </c>
      <c r="F16" s="103"/>
      <c r="G16" s="20">
        <f>G61+G103</f>
        <v>21000</v>
      </c>
      <c r="H16" s="17"/>
      <c r="I16" s="17"/>
    </row>
    <row r="17" spans="2:9" ht="15" customHeight="1">
      <c r="B17" s="25" t="s">
        <v>120</v>
      </c>
      <c r="C17" s="15" t="s">
        <v>121</v>
      </c>
      <c r="D17" s="16">
        <f>D41+D51+D62+D74+D104+D115+D127+D145+D153</f>
        <v>132536.76</v>
      </c>
      <c r="E17" s="102">
        <f t="shared" si="1"/>
        <v>-62344.01000000001</v>
      </c>
      <c r="F17" s="103"/>
      <c r="G17" s="16">
        <f>G41+G51+G62+G74+G85+G104+G115+G127+G145+G153</f>
        <v>70192.75</v>
      </c>
      <c r="H17" s="17"/>
      <c r="I17" s="17"/>
    </row>
    <row r="18" spans="2:9" ht="15" customHeight="1">
      <c r="B18" s="27" t="s">
        <v>22</v>
      </c>
      <c r="C18" s="13" t="s">
        <v>23</v>
      </c>
      <c r="D18" s="21">
        <f>D19</f>
        <v>7100</v>
      </c>
      <c r="E18" s="146">
        <f t="shared" si="1"/>
        <v>6636.640000000001</v>
      </c>
      <c r="F18" s="105"/>
      <c r="G18" s="21">
        <f>G19</f>
        <v>13736.640000000001</v>
      </c>
      <c r="H18" s="21">
        <f>H42+H63+H86</f>
        <v>7000</v>
      </c>
      <c r="I18" s="21">
        <f>H18</f>
        <v>7000</v>
      </c>
    </row>
    <row r="19" spans="2:9" ht="15" customHeight="1">
      <c r="B19" s="25" t="s">
        <v>122</v>
      </c>
      <c r="C19" s="15" t="s">
        <v>123</v>
      </c>
      <c r="D19" s="22">
        <f>D43+D64+D87</f>
        <v>7100</v>
      </c>
      <c r="E19" s="127">
        <f t="shared" si="1"/>
        <v>6636.640000000001</v>
      </c>
      <c r="F19" s="103"/>
      <c r="G19" s="22">
        <f>G43+G64+G87</f>
        <v>13736.640000000001</v>
      </c>
      <c r="H19" s="17"/>
      <c r="I19" s="17"/>
    </row>
    <row r="20" spans="2:9" ht="15" customHeight="1">
      <c r="B20" s="26" t="s">
        <v>35</v>
      </c>
      <c r="C20" s="11" t="s">
        <v>36</v>
      </c>
      <c r="D20" s="12">
        <f>D21+D23</f>
        <v>97182</v>
      </c>
      <c r="E20" s="128">
        <f t="shared" si="1"/>
        <v>34561.75</v>
      </c>
      <c r="F20" s="129"/>
      <c r="G20" s="12">
        <f>G21+G23</f>
        <v>131743.75</v>
      </c>
      <c r="H20" s="12">
        <f>H23</f>
        <v>44624</v>
      </c>
      <c r="I20" s="12">
        <f>I23</f>
        <v>44624</v>
      </c>
    </row>
    <row r="21" spans="2:9" ht="15" customHeight="1">
      <c r="B21" s="27">
        <v>41</v>
      </c>
      <c r="C21" s="23" t="s">
        <v>124</v>
      </c>
      <c r="D21" s="14">
        <f>D22</f>
        <v>37500</v>
      </c>
      <c r="E21" s="104">
        <f t="shared" si="1"/>
        <v>0</v>
      </c>
      <c r="F21" s="144"/>
      <c r="G21" s="14">
        <f>G22</f>
        <v>37500</v>
      </c>
      <c r="H21" s="14">
        <v>0</v>
      </c>
      <c r="I21" s="14"/>
    </row>
    <row r="22" spans="2:9" ht="15" customHeight="1">
      <c r="B22" s="25">
        <v>412</v>
      </c>
      <c r="C22" s="24" t="s">
        <v>125</v>
      </c>
      <c r="D22" s="16">
        <f>D172</f>
        <v>37500</v>
      </c>
      <c r="E22" s="102">
        <v>0</v>
      </c>
      <c r="F22" s="145"/>
      <c r="G22" s="16">
        <f>G172</f>
        <v>37500</v>
      </c>
      <c r="H22" s="16"/>
      <c r="I22" s="16"/>
    </row>
    <row r="23" spans="2:9" ht="15" customHeight="1">
      <c r="B23" s="27" t="s">
        <v>37</v>
      </c>
      <c r="C23" s="13" t="s">
        <v>126</v>
      </c>
      <c r="D23" s="14">
        <f>D24</f>
        <v>59682</v>
      </c>
      <c r="E23" s="104">
        <f>E24</f>
        <v>29861.75</v>
      </c>
      <c r="F23" s="105"/>
      <c r="G23" s="14">
        <f>G24+G25</f>
        <v>94243.75</v>
      </c>
      <c r="H23" s="14">
        <f>H76+H117+H129+H138+H186</f>
        <v>44624</v>
      </c>
      <c r="I23" s="14">
        <f>H23</f>
        <v>44624</v>
      </c>
    </row>
    <row r="24" spans="2:9" ht="13.5" customHeight="1">
      <c r="B24" s="25" t="s">
        <v>127</v>
      </c>
      <c r="C24" s="15" t="s">
        <v>128</v>
      </c>
      <c r="D24" s="16">
        <f>D77+D107+D118+D130+D139+D179+D187</f>
        <v>59682</v>
      </c>
      <c r="E24" s="140">
        <f>G24-D24</f>
        <v>29861.75</v>
      </c>
      <c r="F24" s="141"/>
      <c r="G24" s="16">
        <f>G77+G107+G118+G130+G139+G179+G187</f>
        <v>89543.75</v>
      </c>
      <c r="H24" s="17"/>
      <c r="I24" s="17"/>
    </row>
    <row r="25" spans="2:9" ht="14.25" customHeight="1">
      <c r="B25" s="47">
        <v>424</v>
      </c>
      <c r="C25" s="48" t="s">
        <v>132</v>
      </c>
      <c r="D25" s="49">
        <f>D188+D119</f>
        <v>0</v>
      </c>
      <c r="E25" s="142">
        <f>G25-D25</f>
        <v>4700</v>
      </c>
      <c r="F25" s="143"/>
      <c r="G25" s="49">
        <f>G188+G119</f>
        <v>4700</v>
      </c>
      <c r="H25" s="47"/>
      <c r="I25" s="47"/>
    </row>
    <row r="26" ht="15.75" customHeight="1" thickBot="1"/>
    <row r="27" spans="1:9" ht="24" thickBot="1" thickTop="1">
      <c r="A27" s="28" t="s">
        <v>1</v>
      </c>
      <c r="B27" s="28" t="s">
        <v>2</v>
      </c>
      <c r="C27" s="28" t="s">
        <v>3</v>
      </c>
      <c r="D27" s="28" t="s">
        <v>4</v>
      </c>
      <c r="E27" s="94" t="s">
        <v>5</v>
      </c>
      <c r="F27" s="95"/>
      <c r="G27" s="28" t="s">
        <v>6</v>
      </c>
      <c r="H27" s="29" t="s">
        <v>7</v>
      </c>
      <c r="I27" s="29" t="s">
        <v>8</v>
      </c>
    </row>
    <row r="28" spans="1:9" ht="13.5" thickTop="1">
      <c r="A28" s="30"/>
      <c r="B28" s="30"/>
      <c r="C28" s="30"/>
      <c r="D28" s="30"/>
      <c r="E28" s="96"/>
      <c r="F28" s="97"/>
      <c r="G28" s="30"/>
      <c r="H28" s="30"/>
      <c r="I28" s="30"/>
    </row>
    <row r="29" spans="1:9" ht="12.75">
      <c r="A29" s="31"/>
      <c r="B29" s="31"/>
      <c r="C29" s="31"/>
      <c r="D29" s="31"/>
      <c r="E29" s="98"/>
      <c r="F29" s="99"/>
      <c r="G29" s="31"/>
      <c r="H29" s="31"/>
      <c r="I29" s="31"/>
    </row>
    <row r="30" spans="1:9" ht="12.75">
      <c r="A30" s="32" t="s">
        <v>9</v>
      </c>
      <c r="B30" s="100" t="s">
        <v>10</v>
      </c>
      <c r="C30" s="95"/>
      <c r="D30" s="33">
        <v>6954585.87</v>
      </c>
      <c r="E30" s="101">
        <v>563150.3</v>
      </c>
      <c r="F30" s="95"/>
      <c r="G30" s="33">
        <v>7517736.17</v>
      </c>
      <c r="H30" s="33">
        <v>6454730.49</v>
      </c>
      <c r="I30" s="33">
        <v>6454730.49</v>
      </c>
    </row>
    <row r="31" spans="1:9" ht="12.75">
      <c r="A31" s="34" t="s">
        <v>11</v>
      </c>
      <c r="B31" s="106" t="s">
        <v>12</v>
      </c>
      <c r="C31" s="95"/>
      <c r="D31" s="35">
        <v>6954585.87</v>
      </c>
      <c r="E31" s="107">
        <v>563150.3</v>
      </c>
      <c r="F31" s="95"/>
      <c r="G31" s="35">
        <v>7517736.17</v>
      </c>
      <c r="H31" s="35">
        <v>6454730.49</v>
      </c>
      <c r="I31" s="35">
        <v>6454730.49</v>
      </c>
    </row>
    <row r="32" spans="1:9" ht="12.75">
      <c r="A32" s="36" t="s">
        <v>13</v>
      </c>
      <c r="B32" s="108" t="s">
        <v>14</v>
      </c>
      <c r="C32" s="109"/>
      <c r="D32" s="37">
        <v>6004292.24</v>
      </c>
      <c r="E32" s="110">
        <v>291657.59</v>
      </c>
      <c r="F32" s="109"/>
      <c r="G32" s="37">
        <v>6295949.83</v>
      </c>
      <c r="H32" s="37">
        <v>5935421.49</v>
      </c>
      <c r="I32" s="37">
        <v>5935421.49</v>
      </c>
    </row>
    <row r="33" spans="1:9" ht="12.75">
      <c r="A33" s="38"/>
      <c r="B33" s="111"/>
      <c r="C33" s="112"/>
      <c r="D33" s="39"/>
      <c r="E33" s="113"/>
      <c r="F33" s="112"/>
      <c r="G33" s="39"/>
      <c r="H33" s="39"/>
      <c r="I33" s="39"/>
    </row>
    <row r="34" spans="1:9" ht="12.75">
      <c r="A34" s="40"/>
      <c r="B34" s="114" t="s">
        <v>15</v>
      </c>
      <c r="C34" s="93"/>
      <c r="D34" s="41"/>
      <c r="E34" s="115"/>
      <c r="F34" s="93"/>
      <c r="G34" s="41"/>
      <c r="H34" s="41"/>
      <c r="I34" s="41"/>
    </row>
    <row r="35" spans="1:9" ht="12.75">
      <c r="A35" s="40" t="s">
        <v>16</v>
      </c>
      <c r="B35" s="114" t="s">
        <v>17</v>
      </c>
      <c r="C35" s="93"/>
      <c r="D35" s="42">
        <v>236155.8</v>
      </c>
      <c r="E35" s="116">
        <v>0</v>
      </c>
      <c r="F35" s="93"/>
      <c r="G35" s="42">
        <v>236155.8</v>
      </c>
      <c r="H35" s="42">
        <v>219289.56</v>
      </c>
      <c r="I35" s="42">
        <v>219289.56</v>
      </c>
    </row>
    <row r="36" spans="1:9" ht="12.75">
      <c r="A36" s="43"/>
      <c r="B36" s="43" t="s">
        <v>18</v>
      </c>
      <c r="C36" s="43" t="s">
        <v>19</v>
      </c>
      <c r="D36" s="44">
        <v>236155.8</v>
      </c>
      <c r="E36" s="117">
        <v>0</v>
      </c>
      <c r="F36" s="93"/>
      <c r="G36" s="44">
        <v>236155.8</v>
      </c>
      <c r="H36" s="44">
        <v>219289.56</v>
      </c>
      <c r="I36" s="44">
        <v>219289.56</v>
      </c>
    </row>
    <row r="37" spans="1:9" ht="12.75">
      <c r="A37" s="43"/>
      <c r="B37" s="43" t="s">
        <v>20</v>
      </c>
      <c r="C37" s="43" t="s">
        <v>21</v>
      </c>
      <c r="D37" s="44">
        <v>229055.8</v>
      </c>
      <c r="E37" s="117">
        <v>-730.8</v>
      </c>
      <c r="F37" s="93"/>
      <c r="G37" s="44">
        <v>228325</v>
      </c>
      <c r="H37" s="44">
        <v>212289.56</v>
      </c>
      <c r="I37" s="44">
        <v>212289.56</v>
      </c>
    </row>
    <row r="38" spans="1:9" ht="12.75">
      <c r="A38" s="19"/>
      <c r="B38" s="19" t="s">
        <v>113</v>
      </c>
      <c r="C38" s="19" t="s">
        <v>114</v>
      </c>
      <c r="D38" s="45">
        <v>24866.24</v>
      </c>
      <c r="E38" s="118">
        <v>-7668.15</v>
      </c>
      <c r="F38" s="93"/>
      <c r="G38" s="45">
        <v>17198.09</v>
      </c>
      <c r="H38" s="45">
        <v>0</v>
      </c>
      <c r="I38" s="45">
        <v>0</v>
      </c>
    </row>
    <row r="39" spans="1:9" ht="12.75">
      <c r="A39" s="19"/>
      <c r="B39" s="19" t="s">
        <v>115</v>
      </c>
      <c r="C39" s="19" t="s">
        <v>116</v>
      </c>
      <c r="D39" s="45">
        <v>94289.56</v>
      </c>
      <c r="E39" s="118">
        <v>-3898.55</v>
      </c>
      <c r="F39" s="93"/>
      <c r="G39" s="45">
        <v>90391.01</v>
      </c>
      <c r="H39" s="45">
        <v>0</v>
      </c>
      <c r="I39" s="45">
        <v>0</v>
      </c>
    </row>
    <row r="40" spans="1:9" ht="12.75">
      <c r="A40" s="19"/>
      <c r="B40" s="19" t="s">
        <v>117</v>
      </c>
      <c r="C40" s="19" t="s">
        <v>118</v>
      </c>
      <c r="D40" s="45">
        <v>107000</v>
      </c>
      <c r="E40" s="118">
        <v>12435.9</v>
      </c>
      <c r="F40" s="93"/>
      <c r="G40" s="45">
        <v>119435.9</v>
      </c>
      <c r="H40" s="45">
        <v>0</v>
      </c>
      <c r="I40" s="45">
        <v>0</v>
      </c>
    </row>
    <row r="41" spans="1:9" ht="12.75">
      <c r="A41" s="19"/>
      <c r="B41" s="19" t="s">
        <v>120</v>
      </c>
      <c r="C41" s="19" t="s">
        <v>121</v>
      </c>
      <c r="D41" s="45">
        <v>2900</v>
      </c>
      <c r="E41" s="118">
        <v>-1600</v>
      </c>
      <c r="F41" s="93"/>
      <c r="G41" s="45">
        <v>1300</v>
      </c>
      <c r="H41" s="45">
        <v>0</v>
      </c>
      <c r="I41" s="45">
        <v>0</v>
      </c>
    </row>
    <row r="42" spans="1:9" ht="12.75">
      <c r="A42" s="43"/>
      <c r="B42" s="43" t="s">
        <v>22</v>
      </c>
      <c r="C42" s="43" t="s">
        <v>23</v>
      </c>
      <c r="D42" s="44">
        <v>7100</v>
      </c>
      <c r="E42" s="117">
        <v>730.8</v>
      </c>
      <c r="F42" s="93"/>
      <c r="G42" s="44">
        <v>7830.8</v>
      </c>
      <c r="H42" s="44">
        <v>7000</v>
      </c>
      <c r="I42" s="44">
        <v>7000</v>
      </c>
    </row>
    <row r="43" spans="1:9" ht="12.75">
      <c r="A43" s="19"/>
      <c r="B43" s="19" t="s">
        <v>122</v>
      </c>
      <c r="C43" s="19" t="s">
        <v>123</v>
      </c>
      <c r="D43" s="45">
        <v>7100</v>
      </c>
      <c r="E43" s="118">
        <v>730.8</v>
      </c>
      <c r="F43" s="93"/>
      <c r="G43" s="45">
        <v>7830.8</v>
      </c>
      <c r="H43" s="45">
        <v>0</v>
      </c>
      <c r="I43" s="45">
        <v>0</v>
      </c>
    </row>
    <row r="44" spans="1:9" ht="12.75">
      <c r="A44" s="40"/>
      <c r="B44" s="114" t="s">
        <v>15</v>
      </c>
      <c r="C44" s="93"/>
      <c r="D44" s="41"/>
      <c r="E44" s="115"/>
      <c r="F44" s="93"/>
      <c r="G44" s="41"/>
      <c r="H44" s="41"/>
      <c r="I44" s="41"/>
    </row>
    <row r="45" spans="1:9" ht="12.75">
      <c r="A45" s="40" t="s">
        <v>24</v>
      </c>
      <c r="B45" s="114" t="s">
        <v>25</v>
      </c>
      <c r="C45" s="93"/>
      <c r="D45" s="42">
        <v>400445.44</v>
      </c>
      <c r="E45" s="116">
        <v>10901</v>
      </c>
      <c r="F45" s="93"/>
      <c r="G45" s="42">
        <v>411346.44</v>
      </c>
      <c r="H45" s="42">
        <v>348440.93</v>
      </c>
      <c r="I45" s="42">
        <v>348440.93</v>
      </c>
    </row>
    <row r="46" spans="1:9" ht="12.75">
      <c r="A46" s="43"/>
      <c r="B46" s="43" t="s">
        <v>18</v>
      </c>
      <c r="C46" s="43" t="s">
        <v>19</v>
      </c>
      <c r="D46" s="44">
        <v>400445.44</v>
      </c>
      <c r="E46" s="117">
        <v>10901</v>
      </c>
      <c r="F46" s="93"/>
      <c r="G46" s="44">
        <v>411346.44</v>
      </c>
      <c r="H46" s="44">
        <v>348440.93</v>
      </c>
      <c r="I46" s="44">
        <v>348440.93</v>
      </c>
    </row>
    <row r="47" spans="1:9" ht="12.75">
      <c r="A47" s="43"/>
      <c r="B47" s="43" t="s">
        <v>20</v>
      </c>
      <c r="C47" s="43" t="s">
        <v>21</v>
      </c>
      <c r="D47" s="44">
        <v>400445.44</v>
      </c>
      <c r="E47" s="117">
        <v>10901</v>
      </c>
      <c r="F47" s="93"/>
      <c r="G47" s="44">
        <v>411346.44</v>
      </c>
      <c r="H47" s="44">
        <v>348440.93</v>
      </c>
      <c r="I47" s="44">
        <v>348440.93</v>
      </c>
    </row>
    <row r="48" spans="1:9" ht="12.75">
      <c r="A48" s="19"/>
      <c r="B48" s="19" t="s">
        <v>113</v>
      </c>
      <c r="C48" s="19" t="s">
        <v>114</v>
      </c>
      <c r="D48" s="45">
        <v>212007.44</v>
      </c>
      <c r="E48" s="118">
        <v>0</v>
      </c>
      <c r="F48" s="93"/>
      <c r="G48" s="45">
        <v>212007.44</v>
      </c>
      <c r="H48" s="45">
        <v>0</v>
      </c>
      <c r="I48" s="45">
        <v>0</v>
      </c>
    </row>
    <row r="49" spans="1:9" ht="12.75">
      <c r="A49" s="19"/>
      <c r="B49" s="19" t="s">
        <v>115</v>
      </c>
      <c r="C49" s="19" t="s">
        <v>116</v>
      </c>
      <c r="D49" s="45">
        <v>115600</v>
      </c>
      <c r="E49" s="118">
        <v>0</v>
      </c>
      <c r="F49" s="93"/>
      <c r="G49" s="45">
        <v>115600</v>
      </c>
      <c r="H49" s="45">
        <v>0</v>
      </c>
      <c r="I49" s="45">
        <v>0</v>
      </c>
    </row>
    <row r="50" spans="1:9" ht="12.75">
      <c r="A50" s="19"/>
      <c r="B50" s="19" t="s">
        <v>117</v>
      </c>
      <c r="C50" s="19" t="s">
        <v>118</v>
      </c>
      <c r="D50" s="45">
        <v>59500</v>
      </c>
      <c r="E50" s="118">
        <v>13720</v>
      </c>
      <c r="F50" s="93"/>
      <c r="G50" s="45">
        <v>73220</v>
      </c>
      <c r="H50" s="45">
        <v>0</v>
      </c>
      <c r="I50" s="45">
        <v>0</v>
      </c>
    </row>
    <row r="51" spans="1:9" ht="12.75">
      <c r="A51" s="19"/>
      <c r="B51" s="19" t="s">
        <v>120</v>
      </c>
      <c r="C51" s="19" t="s">
        <v>121</v>
      </c>
      <c r="D51" s="45">
        <v>13338</v>
      </c>
      <c r="E51" s="118">
        <v>-2819</v>
      </c>
      <c r="F51" s="93"/>
      <c r="G51" s="45">
        <v>10519</v>
      </c>
      <c r="H51" s="45">
        <v>0</v>
      </c>
      <c r="I51" s="45">
        <v>0</v>
      </c>
    </row>
    <row r="52" spans="1:9" ht="12.75">
      <c r="A52" s="40"/>
      <c r="B52" s="114" t="s">
        <v>15</v>
      </c>
      <c r="C52" s="93"/>
      <c r="D52" s="41"/>
      <c r="E52" s="115"/>
      <c r="F52" s="93"/>
      <c r="G52" s="41"/>
      <c r="H52" s="41"/>
      <c r="I52" s="41"/>
    </row>
    <row r="53" spans="1:9" ht="12.75">
      <c r="A53" s="40" t="s">
        <v>26</v>
      </c>
      <c r="B53" s="114" t="s">
        <v>27</v>
      </c>
      <c r="C53" s="93"/>
      <c r="D53" s="42">
        <v>5367691</v>
      </c>
      <c r="E53" s="116">
        <v>280756.59</v>
      </c>
      <c r="F53" s="93"/>
      <c r="G53" s="42">
        <v>5648447.59</v>
      </c>
      <c r="H53" s="42">
        <v>5367691</v>
      </c>
      <c r="I53" s="42">
        <v>5367691</v>
      </c>
    </row>
    <row r="54" spans="1:9" ht="12.75">
      <c r="A54" s="43"/>
      <c r="B54" s="43" t="s">
        <v>18</v>
      </c>
      <c r="C54" s="43" t="s">
        <v>19</v>
      </c>
      <c r="D54" s="44">
        <v>5367691</v>
      </c>
      <c r="E54" s="117">
        <v>280756.59</v>
      </c>
      <c r="F54" s="93"/>
      <c r="G54" s="44">
        <v>5648447.59</v>
      </c>
      <c r="H54" s="44">
        <v>5367691</v>
      </c>
      <c r="I54" s="44">
        <v>5367691</v>
      </c>
    </row>
    <row r="55" spans="1:9" ht="12.75">
      <c r="A55" s="43"/>
      <c r="B55" s="43" t="s">
        <v>28</v>
      </c>
      <c r="C55" s="43" t="s">
        <v>29</v>
      </c>
      <c r="D55" s="44">
        <v>5367691</v>
      </c>
      <c r="E55" s="117">
        <v>247728.49</v>
      </c>
      <c r="F55" s="93"/>
      <c r="G55" s="44">
        <v>5615419.49</v>
      </c>
      <c r="H55" s="44">
        <v>5367691</v>
      </c>
      <c r="I55" s="44">
        <v>5367691</v>
      </c>
    </row>
    <row r="56" spans="1:9" ht="12.75">
      <c r="A56" s="19"/>
      <c r="B56" s="19" t="s">
        <v>107</v>
      </c>
      <c r="C56" s="19" t="s">
        <v>108</v>
      </c>
      <c r="D56" s="45">
        <v>4392000</v>
      </c>
      <c r="E56" s="118">
        <v>245289.18</v>
      </c>
      <c r="F56" s="93"/>
      <c r="G56" s="45">
        <v>4637289.18</v>
      </c>
      <c r="H56" s="45">
        <v>0</v>
      </c>
      <c r="I56" s="45">
        <v>0</v>
      </c>
    </row>
    <row r="57" spans="1:9" ht="12.75">
      <c r="A57" s="19"/>
      <c r="B57" s="19" t="s">
        <v>109</v>
      </c>
      <c r="C57" s="19" t="s">
        <v>110</v>
      </c>
      <c r="D57" s="45">
        <v>219741</v>
      </c>
      <c r="E57" s="118">
        <v>6165.29</v>
      </c>
      <c r="F57" s="93"/>
      <c r="G57" s="45">
        <v>225906.29</v>
      </c>
      <c r="H57" s="45">
        <v>0</v>
      </c>
      <c r="I57" s="45">
        <v>0</v>
      </c>
    </row>
    <row r="58" spans="1:9" ht="12.75">
      <c r="A58" s="19"/>
      <c r="B58" s="19" t="s">
        <v>111</v>
      </c>
      <c r="C58" s="19" t="s">
        <v>112</v>
      </c>
      <c r="D58" s="45">
        <v>755950</v>
      </c>
      <c r="E58" s="118">
        <v>-3725.98</v>
      </c>
      <c r="F58" s="93"/>
      <c r="G58" s="45">
        <v>752224.02</v>
      </c>
      <c r="H58" s="45">
        <v>0</v>
      </c>
      <c r="I58" s="45">
        <v>0</v>
      </c>
    </row>
    <row r="59" spans="1:9" ht="12.75">
      <c r="A59" s="43"/>
      <c r="B59" s="43" t="s">
        <v>20</v>
      </c>
      <c r="C59" s="43" t="s">
        <v>21</v>
      </c>
      <c r="D59" s="44">
        <v>0</v>
      </c>
      <c r="E59" s="117">
        <v>28265</v>
      </c>
      <c r="F59" s="93"/>
      <c r="G59" s="44">
        <v>28265</v>
      </c>
      <c r="H59" s="44">
        <v>0</v>
      </c>
      <c r="I59" s="44">
        <v>0</v>
      </c>
    </row>
    <row r="60" spans="1:9" ht="12.75">
      <c r="A60" s="19"/>
      <c r="B60" s="19" t="s">
        <v>117</v>
      </c>
      <c r="C60" s="19" t="s">
        <v>118</v>
      </c>
      <c r="D60" s="45">
        <v>0</v>
      </c>
      <c r="E60" s="118">
        <v>4715</v>
      </c>
      <c r="F60" s="93"/>
      <c r="G60" s="45">
        <v>4715</v>
      </c>
      <c r="H60" s="45">
        <v>0</v>
      </c>
      <c r="I60" s="45">
        <v>0</v>
      </c>
    </row>
    <row r="61" spans="1:9" ht="22.5">
      <c r="A61" s="19"/>
      <c r="B61" s="19" t="s">
        <v>130</v>
      </c>
      <c r="C61" s="19" t="s">
        <v>119</v>
      </c>
      <c r="D61" s="45">
        <v>0</v>
      </c>
      <c r="E61" s="118">
        <v>21000</v>
      </c>
      <c r="F61" s="93"/>
      <c r="G61" s="45">
        <v>21000</v>
      </c>
      <c r="H61" s="45">
        <v>0</v>
      </c>
      <c r="I61" s="45">
        <v>0</v>
      </c>
    </row>
    <row r="62" spans="1:9" ht="12.75">
      <c r="A62" s="19"/>
      <c r="B62" s="19" t="s">
        <v>120</v>
      </c>
      <c r="C62" s="19" t="s">
        <v>121</v>
      </c>
      <c r="D62" s="45">
        <v>0</v>
      </c>
      <c r="E62" s="118">
        <v>2550</v>
      </c>
      <c r="F62" s="93"/>
      <c r="G62" s="45">
        <v>2550</v>
      </c>
      <c r="H62" s="45">
        <v>0</v>
      </c>
      <c r="I62" s="45">
        <v>0</v>
      </c>
    </row>
    <row r="63" spans="1:9" ht="12.75">
      <c r="A63" s="43"/>
      <c r="B63" s="43" t="s">
        <v>22</v>
      </c>
      <c r="C63" s="43" t="s">
        <v>23</v>
      </c>
      <c r="D63" s="44">
        <v>0</v>
      </c>
      <c r="E63" s="117">
        <v>4763.1</v>
      </c>
      <c r="F63" s="93"/>
      <c r="G63" s="44">
        <v>4763.1</v>
      </c>
      <c r="H63" s="44">
        <v>0</v>
      </c>
      <c r="I63" s="44">
        <v>0</v>
      </c>
    </row>
    <row r="64" spans="1:9" ht="12.75">
      <c r="A64" s="19"/>
      <c r="B64" s="19" t="s">
        <v>122</v>
      </c>
      <c r="C64" s="19" t="s">
        <v>123</v>
      </c>
      <c r="D64" s="45">
        <v>0</v>
      </c>
      <c r="E64" s="118">
        <v>4763.1</v>
      </c>
      <c r="F64" s="93"/>
      <c r="G64" s="45">
        <v>4763.1</v>
      </c>
      <c r="H64" s="45">
        <v>0</v>
      </c>
      <c r="I64" s="45">
        <v>0</v>
      </c>
    </row>
    <row r="65" spans="1:9" ht="12.75">
      <c r="A65" s="36" t="s">
        <v>30</v>
      </c>
      <c r="B65" s="108" t="s">
        <v>31</v>
      </c>
      <c r="C65" s="109"/>
      <c r="D65" s="37">
        <v>698964.32</v>
      </c>
      <c r="E65" s="110">
        <f>G65-D65</f>
        <v>42045.97000000009</v>
      </c>
      <c r="F65" s="109"/>
      <c r="G65" s="37">
        <v>741010.29</v>
      </c>
      <c r="H65" s="37">
        <v>512309</v>
      </c>
      <c r="I65" s="37">
        <v>512309</v>
      </c>
    </row>
    <row r="66" spans="1:9" ht="12.75">
      <c r="A66" s="38"/>
      <c r="B66" s="111"/>
      <c r="C66" s="112"/>
      <c r="D66" s="39"/>
      <c r="E66" s="113"/>
      <c r="F66" s="112"/>
      <c r="G66" s="39"/>
      <c r="H66" s="39"/>
      <c r="I66" s="39"/>
    </row>
    <row r="67" spans="1:9" ht="12.75">
      <c r="A67" s="40"/>
      <c r="B67" s="114" t="s">
        <v>32</v>
      </c>
      <c r="C67" s="93"/>
      <c r="D67" s="41"/>
      <c r="E67" s="115"/>
      <c r="F67" s="93"/>
      <c r="G67" s="41"/>
      <c r="H67" s="41"/>
      <c r="I67" s="41"/>
    </row>
    <row r="68" spans="1:9" ht="12.75">
      <c r="A68" s="40" t="s">
        <v>33</v>
      </c>
      <c r="B68" s="114" t="s">
        <v>34</v>
      </c>
      <c r="C68" s="93"/>
      <c r="D68" s="42">
        <v>98465.67</v>
      </c>
      <c r="E68" s="116">
        <v>22798.58</v>
      </c>
      <c r="F68" s="93"/>
      <c r="G68" s="42">
        <v>121264.25</v>
      </c>
      <c r="H68" s="42">
        <v>5939</v>
      </c>
      <c r="I68" s="42">
        <v>5939</v>
      </c>
    </row>
    <row r="69" spans="1:9" ht="12.75">
      <c r="A69" s="43"/>
      <c r="B69" s="43" t="s">
        <v>18</v>
      </c>
      <c r="C69" s="43" t="s">
        <v>19</v>
      </c>
      <c r="D69" s="44">
        <v>77783.67</v>
      </c>
      <c r="E69" s="117">
        <v>35480.58</v>
      </c>
      <c r="F69" s="93"/>
      <c r="G69" s="44">
        <v>113264.25</v>
      </c>
      <c r="H69" s="44">
        <v>315</v>
      </c>
      <c r="I69" s="44">
        <v>315</v>
      </c>
    </row>
    <row r="70" spans="1:9" ht="12.75">
      <c r="A70" s="43"/>
      <c r="B70" s="43" t="s">
        <v>20</v>
      </c>
      <c r="C70" s="43" t="s">
        <v>21</v>
      </c>
      <c r="D70" s="44">
        <v>77783.67</v>
      </c>
      <c r="E70" s="117">
        <v>35480.58</v>
      </c>
      <c r="F70" s="93"/>
      <c r="G70" s="44">
        <v>113264.25</v>
      </c>
      <c r="H70" s="44">
        <v>315</v>
      </c>
      <c r="I70" s="44">
        <v>315</v>
      </c>
    </row>
    <row r="71" spans="1:9" ht="12.75">
      <c r="A71" s="19"/>
      <c r="B71" s="19" t="s">
        <v>113</v>
      </c>
      <c r="C71" s="19" t="s">
        <v>114</v>
      </c>
      <c r="D71" s="45">
        <v>0</v>
      </c>
      <c r="E71" s="118">
        <v>71315.73</v>
      </c>
      <c r="F71" s="93"/>
      <c r="G71" s="45">
        <v>71315.73</v>
      </c>
      <c r="H71" s="45">
        <v>0</v>
      </c>
      <c r="I71" s="45">
        <v>0</v>
      </c>
    </row>
    <row r="72" spans="1:9" ht="12.75">
      <c r="A72" s="19"/>
      <c r="B72" s="19" t="s">
        <v>115</v>
      </c>
      <c r="C72" s="19" t="s">
        <v>116</v>
      </c>
      <c r="D72" s="45">
        <v>66500.67</v>
      </c>
      <c r="E72" s="118">
        <v>-32956.1</v>
      </c>
      <c r="F72" s="93"/>
      <c r="G72" s="45">
        <v>33544.57</v>
      </c>
      <c r="H72" s="45">
        <v>0</v>
      </c>
      <c r="I72" s="45">
        <v>0</v>
      </c>
    </row>
    <row r="73" spans="1:9" ht="12.75">
      <c r="A73" s="19"/>
      <c r="B73" s="19" t="s">
        <v>117</v>
      </c>
      <c r="C73" s="19" t="s">
        <v>118</v>
      </c>
      <c r="D73" s="45">
        <v>11268</v>
      </c>
      <c r="E73" s="118">
        <v>-2879.05</v>
      </c>
      <c r="F73" s="93"/>
      <c r="G73" s="45">
        <v>8388.95</v>
      </c>
      <c r="H73" s="45">
        <v>0</v>
      </c>
      <c r="I73" s="45">
        <v>0</v>
      </c>
    </row>
    <row r="74" spans="1:9" ht="12.75">
      <c r="A74" s="19"/>
      <c r="B74" s="19" t="s">
        <v>120</v>
      </c>
      <c r="C74" s="19" t="s">
        <v>121</v>
      </c>
      <c r="D74" s="45">
        <v>15</v>
      </c>
      <c r="E74" s="118">
        <v>0</v>
      </c>
      <c r="F74" s="93"/>
      <c r="G74" s="45">
        <v>15</v>
      </c>
      <c r="H74" s="45">
        <v>0</v>
      </c>
      <c r="I74" s="45">
        <v>0</v>
      </c>
    </row>
    <row r="75" spans="1:9" ht="12.75">
      <c r="A75" s="43"/>
      <c r="B75" s="43" t="s">
        <v>35</v>
      </c>
      <c r="C75" s="43" t="s">
        <v>36</v>
      </c>
      <c r="D75" s="44">
        <v>20682</v>
      </c>
      <c r="E75" s="117">
        <v>-12682</v>
      </c>
      <c r="F75" s="93"/>
      <c r="G75" s="44">
        <v>8000</v>
      </c>
      <c r="H75" s="44">
        <v>5624</v>
      </c>
      <c r="I75" s="44">
        <v>5624</v>
      </c>
    </row>
    <row r="76" spans="1:9" ht="22.5">
      <c r="A76" s="43"/>
      <c r="B76" s="43" t="s">
        <v>37</v>
      </c>
      <c r="C76" s="43" t="s">
        <v>38</v>
      </c>
      <c r="D76" s="44">
        <v>20682</v>
      </c>
      <c r="E76" s="117">
        <v>-12682</v>
      </c>
      <c r="F76" s="93"/>
      <c r="G76" s="44">
        <v>8000</v>
      </c>
      <c r="H76" s="44">
        <v>5624</v>
      </c>
      <c r="I76" s="44">
        <v>5624</v>
      </c>
    </row>
    <row r="77" spans="1:9" ht="12.75">
      <c r="A77" s="19"/>
      <c r="B77" s="19" t="s">
        <v>127</v>
      </c>
      <c r="C77" s="19" t="s">
        <v>128</v>
      </c>
      <c r="D77" s="45">
        <v>20682</v>
      </c>
      <c r="E77" s="118">
        <v>-12682</v>
      </c>
      <c r="F77" s="93"/>
      <c r="G77" s="45">
        <v>8000</v>
      </c>
      <c r="H77" s="45">
        <v>0</v>
      </c>
      <c r="I77" s="45">
        <v>0</v>
      </c>
    </row>
    <row r="78" spans="1:9" ht="12.75">
      <c r="A78" s="40"/>
      <c r="B78" s="114" t="s">
        <v>32</v>
      </c>
      <c r="C78" s="93"/>
      <c r="D78" s="41"/>
      <c r="E78" s="115"/>
      <c r="F78" s="93"/>
      <c r="G78" s="41"/>
      <c r="H78" s="41"/>
      <c r="I78" s="41"/>
    </row>
    <row r="79" spans="1:9" ht="12.75">
      <c r="A79" s="40" t="s">
        <v>39</v>
      </c>
      <c r="B79" s="114" t="s">
        <v>40</v>
      </c>
      <c r="C79" s="93"/>
      <c r="D79" s="42">
        <v>0</v>
      </c>
      <c r="E79" s="116">
        <v>5162.54</v>
      </c>
      <c r="F79" s="93"/>
      <c r="G79" s="42">
        <v>5162.54</v>
      </c>
      <c r="H79" s="42">
        <v>0</v>
      </c>
      <c r="I79" s="42">
        <v>0</v>
      </c>
    </row>
    <row r="80" spans="1:9" ht="12.75">
      <c r="A80" s="43"/>
      <c r="B80" s="43" t="s">
        <v>18</v>
      </c>
      <c r="C80" s="43" t="s">
        <v>19</v>
      </c>
      <c r="D80" s="44">
        <v>0</v>
      </c>
      <c r="E80" s="117">
        <v>5162.54</v>
      </c>
      <c r="F80" s="93"/>
      <c r="G80" s="44">
        <v>5162.54</v>
      </c>
      <c r="H80" s="44">
        <v>0</v>
      </c>
      <c r="I80" s="44">
        <v>0</v>
      </c>
    </row>
    <row r="81" spans="1:9" ht="12.75">
      <c r="A81" s="43"/>
      <c r="B81" s="43" t="s">
        <v>28</v>
      </c>
      <c r="C81" s="43" t="s">
        <v>29</v>
      </c>
      <c r="D81" s="44">
        <v>0</v>
      </c>
      <c r="E81" s="117">
        <v>3394.8</v>
      </c>
      <c r="F81" s="93"/>
      <c r="G81" s="44">
        <v>3394.8</v>
      </c>
      <c r="H81" s="44">
        <v>0</v>
      </c>
      <c r="I81" s="44">
        <v>0</v>
      </c>
    </row>
    <row r="82" spans="1:9" ht="12.75">
      <c r="A82" s="19"/>
      <c r="B82" s="19" t="s">
        <v>107</v>
      </c>
      <c r="C82" s="19" t="s">
        <v>108</v>
      </c>
      <c r="D82" s="45">
        <v>0</v>
      </c>
      <c r="E82" s="118">
        <v>2896.57</v>
      </c>
      <c r="F82" s="93"/>
      <c r="G82" s="45">
        <v>2896.57</v>
      </c>
      <c r="H82" s="45">
        <v>0</v>
      </c>
      <c r="I82" s="45">
        <v>0</v>
      </c>
    </row>
    <row r="83" spans="1:9" ht="12.75">
      <c r="A83" s="19"/>
      <c r="B83" s="19" t="s">
        <v>111</v>
      </c>
      <c r="C83" s="19" t="s">
        <v>112</v>
      </c>
      <c r="D83" s="45">
        <v>0</v>
      </c>
      <c r="E83" s="118">
        <v>498.23</v>
      </c>
      <c r="F83" s="93"/>
      <c r="G83" s="45">
        <v>498.23</v>
      </c>
      <c r="H83" s="45">
        <v>0</v>
      </c>
      <c r="I83" s="45">
        <v>0</v>
      </c>
    </row>
    <row r="84" spans="1:9" ht="12.75">
      <c r="A84" s="43"/>
      <c r="B84" s="43" t="s">
        <v>20</v>
      </c>
      <c r="C84" s="43" t="s">
        <v>21</v>
      </c>
      <c r="D84" s="44">
        <v>0</v>
      </c>
      <c r="E84" s="117">
        <v>625</v>
      </c>
      <c r="F84" s="93"/>
      <c r="G84" s="44">
        <v>625</v>
      </c>
      <c r="H84" s="44">
        <v>0</v>
      </c>
      <c r="I84" s="44">
        <v>0</v>
      </c>
    </row>
    <row r="85" spans="1:9" ht="12.75">
      <c r="A85" s="19"/>
      <c r="B85" s="19" t="s">
        <v>120</v>
      </c>
      <c r="C85" s="19" t="s">
        <v>121</v>
      </c>
      <c r="D85" s="45">
        <v>0</v>
      </c>
      <c r="E85" s="118">
        <v>625</v>
      </c>
      <c r="F85" s="93"/>
      <c r="G85" s="45">
        <v>625</v>
      </c>
      <c r="H85" s="45">
        <v>0</v>
      </c>
      <c r="I85" s="45">
        <v>0</v>
      </c>
    </row>
    <row r="86" spans="1:9" ht="12.75">
      <c r="A86" s="43"/>
      <c r="B86" s="43" t="s">
        <v>22</v>
      </c>
      <c r="C86" s="43" t="s">
        <v>23</v>
      </c>
      <c r="D86" s="44">
        <v>0</v>
      </c>
      <c r="E86" s="117">
        <v>1142.74</v>
      </c>
      <c r="F86" s="93"/>
      <c r="G86" s="44">
        <v>1142.74</v>
      </c>
      <c r="H86" s="44">
        <v>0</v>
      </c>
      <c r="I86" s="44">
        <v>0</v>
      </c>
    </row>
    <row r="87" spans="1:9" ht="12.75">
      <c r="A87" s="19"/>
      <c r="B87" s="19" t="s">
        <v>122</v>
      </c>
      <c r="C87" s="19" t="s">
        <v>123</v>
      </c>
      <c r="D87" s="45">
        <v>0</v>
      </c>
      <c r="E87" s="118">
        <v>1142.74</v>
      </c>
      <c r="F87" s="93"/>
      <c r="G87" s="45">
        <v>1142.74</v>
      </c>
      <c r="H87" s="45">
        <v>0</v>
      </c>
      <c r="I87" s="45">
        <v>0</v>
      </c>
    </row>
    <row r="88" spans="1:9" ht="12.75">
      <c r="A88" s="40"/>
      <c r="B88" s="114" t="s">
        <v>32</v>
      </c>
      <c r="C88" s="93"/>
      <c r="D88" s="41"/>
      <c r="E88" s="115"/>
      <c r="F88" s="93"/>
      <c r="G88" s="41"/>
      <c r="H88" s="41"/>
      <c r="I88" s="41"/>
    </row>
    <row r="89" spans="1:9" ht="12.75">
      <c r="A89" s="40" t="s">
        <v>41</v>
      </c>
      <c r="B89" s="114" t="s">
        <v>42</v>
      </c>
      <c r="C89" s="93"/>
      <c r="D89" s="42">
        <v>70570</v>
      </c>
      <c r="E89" s="116">
        <v>-3000</v>
      </c>
      <c r="F89" s="93"/>
      <c r="G89" s="42">
        <v>67570</v>
      </c>
      <c r="H89" s="42">
        <v>70570</v>
      </c>
      <c r="I89" s="42">
        <v>70570</v>
      </c>
    </row>
    <row r="90" spans="1:9" ht="12.75">
      <c r="A90" s="43"/>
      <c r="B90" s="43" t="s">
        <v>18</v>
      </c>
      <c r="C90" s="43" t="s">
        <v>19</v>
      </c>
      <c r="D90" s="44">
        <v>70570</v>
      </c>
      <c r="E90" s="117">
        <v>-3000</v>
      </c>
      <c r="F90" s="93"/>
      <c r="G90" s="44">
        <v>67570</v>
      </c>
      <c r="H90" s="44">
        <v>70570</v>
      </c>
      <c r="I90" s="44">
        <v>70570</v>
      </c>
    </row>
    <row r="91" spans="1:9" ht="12.75">
      <c r="A91" s="43"/>
      <c r="B91" s="43" t="s">
        <v>28</v>
      </c>
      <c r="C91" s="43" t="s">
        <v>29</v>
      </c>
      <c r="D91" s="44">
        <v>67570</v>
      </c>
      <c r="E91" s="117">
        <v>0</v>
      </c>
      <c r="F91" s="93"/>
      <c r="G91" s="44">
        <v>67570</v>
      </c>
      <c r="H91" s="44">
        <v>67570</v>
      </c>
      <c r="I91" s="44">
        <v>67570</v>
      </c>
    </row>
    <row r="92" spans="1:9" ht="12.75">
      <c r="A92" s="19"/>
      <c r="B92" s="19" t="s">
        <v>107</v>
      </c>
      <c r="C92" s="19" t="s">
        <v>108</v>
      </c>
      <c r="D92" s="45">
        <v>58000</v>
      </c>
      <c r="E92" s="118">
        <v>0</v>
      </c>
      <c r="F92" s="93"/>
      <c r="G92" s="45">
        <v>58000</v>
      </c>
      <c r="H92" s="45">
        <v>0</v>
      </c>
      <c r="I92" s="45">
        <v>0</v>
      </c>
    </row>
    <row r="93" spans="1:9" ht="12.75">
      <c r="A93" s="19"/>
      <c r="B93" s="19" t="s">
        <v>111</v>
      </c>
      <c r="C93" s="19" t="s">
        <v>112</v>
      </c>
      <c r="D93" s="45">
        <v>9570</v>
      </c>
      <c r="E93" s="118">
        <v>0</v>
      </c>
      <c r="F93" s="93"/>
      <c r="G93" s="45">
        <v>9570</v>
      </c>
      <c r="H93" s="45">
        <v>0</v>
      </c>
      <c r="I93" s="45">
        <v>0</v>
      </c>
    </row>
    <row r="94" spans="1:9" ht="12.75">
      <c r="A94" s="43"/>
      <c r="B94" s="43" t="s">
        <v>20</v>
      </c>
      <c r="C94" s="43" t="s">
        <v>21</v>
      </c>
      <c r="D94" s="44">
        <v>3000</v>
      </c>
      <c r="E94" s="117">
        <v>-3000</v>
      </c>
      <c r="F94" s="93"/>
      <c r="G94" s="44">
        <v>0</v>
      </c>
      <c r="H94" s="44">
        <v>3000</v>
      </c>
      <c r="I94" s="44">
        <v>3000</v>
      </c>
    </row>
    <row r="95" spans="1:9" ht="12.75">
      <c r="A95" s="19"/>
      <c r="B95" s="19" t="s">
        <v>113</v>
      </c>
      <c r="C95" s="19" t="s">
        <v>114</v>
      </c>
      <c r="D95" s="45">
        <v>3000</v>
      </c>
      <c r="E95" s="118">
        <v>-3000</v>
      </c>
      <c r="F95" s="93"/>
      <c r="G95" s="45">
        <v>0</v>
      </c>
      <c r="H95" s="45">
        <v>0</v>
      </c>
      <c r="I95" s="45">
        <v>0</v>
      </c>
    </row>
    <row r="96" spans="1:9" ht="12.75">
      <c r="A96" s="40"/>
      <c r="B96" s="114" t="s">
        <v>32</v>
      </c>
      <c r="C96" s="93"/>
      <c r="D96" s="41"/>
      <c r="E96" s="115"/>
      <c r="F96" s="93"/>
      <c r="G96" s="41"/>
      <c r="H96" s="41"/>
      <c r="I96" s="41"/>
    </row>
    <row r="97" spans="1:9" ht="12.75">
      <c r="A97" s="40" t="s">
        <v>43</v>
      </c>
      <c r="B97" s="114" t="s">
        <v>44</v>
      </c>
      <c r="C97" s="93"/>
      <c r="D97" s="42">
        <v>50000</v>
      </c>
      <c r="E97" s="116">
        <v>0</v>
      </c>
      <c r="F97" s="93"/>
      <c r="G97" s="42">
        <v>50000</v>
      </c>
      <c r="H97" s="42">
        <v>64900</v>
      </c>
      <c r="I97" s="42">
        <v>64900</v>
      </c>
    </row>
    <row r="98" spans="1:9" ht="12.75">
      <c r="A98" s="43"/>
      <c r="B98" s="43" t="s">
        <v>18</v>
      </c>
      <c r="C98" s="43" t="s">
        <v>19</v>
      </c>
      <c r="D98" s="44">
        <v>50000</v>
      </c>
      <c r="E98" s="117">
        <v>-5000</v>
      </c>
      <c r="F98" s="93"/>
      <c r="G98" s="44">
        <v>45000</v>
      </c>
      <c r="H98" s="44">
        <v>64900</v>
      </c>
      <c r="I98" s="44">
        <v>64900</v>
      </c>
    </row>
    <row r="99" spans="1:9" ht="12.75">
      <c r="A99" s="43"/>
      <c r="B99" s="43" t="s">
        <v>20</v>
      </c>
      <c r="C99" s="43" t="s">
        <v>21</v>
      </c>
      <c r="D99" s="44">
        <v>50000</v>
      </c>
      <c r="E99" s="117">
        <v>-5000</v>
      </c>
      <c r="F99" s="93"/>
      <c r="G99" s="44">
        <v>45000</v>
      </c>
      <c r="H99" s="44">
        <v>64900</v>
      </c>
      <c r="I99" s="44">
        <v>64900</v>
      </c>
    </row>
    <row r="100" spans="1:9" ht="12.75">
      <c r="A100" s="19"/>
      <c r="B100" s="19" t="s">
        <v>113</v>
      </c>
      <c r="C100" s="19" t="s">
        <v>114</v>
      </c>
      <c r="D100" s="45">
        <v>30000</v>
      </c>
      <c r="E100" s="118">
        <v>-20727.49</v>
      </c>
      <c r="F100" s="93"/>
      <c r="G100" s="45">
        <v>9272.51</v>
      </c>
      <c r="H100" s="45">
        <v>0</v>
      </c>
      <c r="I100" s="45">
        <v>0</v>
      </c>
    </row>
    <row r="101" spans="1:9" ht="12.75">
      <c r="A101" s="19"/>
      <c r="B101" s="19" t="s">
        <v>115</v>
      </c>
      <c r="C101" s="19" t="s">
        <v>116</v>
      </c>
      <c r="D101" s="45">
        <v>9100</v>
      </c>
      <c r="E101" s="118">
        <v>5227.8</v>
      </c>
      <c r="F101" s="93"/>
      <c r="G101" s="45">
        <v>14327.8</v>
      </c>
      <c r="H101" s="45">
        <v>0</v>
      </c>
      <c r="I101" s="45">
        <v>0</v>
      </c>
    </row>
    <row r="102" spans="1:9" ht="12.75">
      <c r="A102" s="19"/>
      <c r="B102" s="19" t="s">
        <v>117</v>
      </c>
      <c r="C102" s="19" t="s">
        <v>118</v>
      </c>
      <c r="D102" s="45">
        <v>4000</v>
      </c>
      <c r="E102" s="118">
        <v>13697.96</v>
      </c>
      <c r="F102" s="93"/>
      <c r="G102" s="45">
        <v>17697.96</v>
      </c>
      <c r="H102" s="45">
        <v>0</v>
      </c>
      <c r="I102" s="45">
        <v>0</v>
      </c>
    </row>
    <row r="103" spans="1:9" ht="22.5">
      <c r="A103" s="19"/>
      <c r="B103" s="19" t="s">
        <v>130</v>
      </c>
      <c r="C103" s="19" t="s">
        <v>119</v>
      </c>
      <c r="D103" s="45">
        <v>400</v>
      </c>
      <c r="E103" s="118">
        <v>-400</v>
      </c>
      <c r="F103" s="93"/>
      <c r="G103" s="45">
        <v>0</v>
      </c>
      <c r="H103" s="45">
        <v>0</v>
      </c>
      <c r="I103" s="45">
        <v>0</v>
      </c>
    </row>
    <row r="104" spans="1:9" ht="12.75">
      <c r="A104" s="19"/>
      <c r="B104" s="19" t="s">
        <v>120</v>
      </c>
      <c r="C104" s="19" t="s">
        <v>121</v>
      </c>
      <c r="D104" s="45">
        <v>6500</v>
      </c>
      <c r="E104" s="118">
        <v>-2798.27</v>
      </c>
      <c r="F104" s="93"/>
      <c r="G104" s="45">
        <v>3701.73</v>
      </c>
      <c r="H104" s="45">
        <v>0</v>
      </c>
      <c r="I104" s="45">
        <v>0</v>
      </c>
    </row>
    <row r="105" spans="1:9" ht="12.75">
      <c r="A105" s="43"/>
      <c r="B105" s="43" t="s">
        <v>35</v>
      </c>
      <c r="C105" s="43" t="s">
        <v>36</v>
      </c>
      <c r="D105" s="44">
        <v>0</v>
      </c>
      <c r="E105" s="117">
        <v>5000</v>
      </c>
      <c r="F105" s="93"/>
      <c r="G105" s="44">
        <v>5000</v>
      </c>
      <c r="H105" s="44">
        <v>0</v>
      </c>
      <c r="I105" s="44">
        <v>0</v>
      </c>
    </row>
    <row r="106" spans="1:9" ht="22.5">
      <c r="A106" s="43"/>
      <c r="B106" s="43" t="s">
        <v>37</v>
      </c>
      <c r="C106" s="43" t="s">
        <v>38</v>
      </c>
      <c r="D106" s="44">
        <v>0</v>
      </c>
      <c r="E106" s="117">
        <v>5000</v>
      </c>
      <c r="F106" s="93"/>
      <c r="G106" s="44">
        <v>5000</v>
      </c>
      <c r="H106" s="44">
        <v>0</v>
      </c>
      <c r="I106" s="44">
        <v>0</v>
      </c>
    </row>
    <row r="107" spans="1:9" ht="12.75">
      <c r="A107" s="19"/>
      <c r="B107" s="19" t="s">
        <v>127</v>
      </c>
      <c r="C107" s="19" t="s">
        <v>128</v>
      </c>
      <c r="D107" s="45">
        <v>0</v>
      </c>
      <c r="E107" s="118">
        <v>5000</v>
      </c>
      <c r="F107" s="93"/>
      <c r="G107" s="45">
        <v>5000</v>
      </c>
      <c r="H107" s="45">
        <v>0</v>
      </c>
      <c r="I107" s="45">
        <v>0</v>
      </c>
    </row>
    <row r="108" spans="1:9" ht="12.75">
      <c r="A108" s="40"/>
      <c r="B108" s="114" t="s">
        <v>15</v>
      </c>
      <c r="C108" s="93"/>
      <c r="D108" s="41"/>
      <c r="E108" s="115"/>
      <c r="F108" s="93"/>
      <c r="G108" s="41"/>
      <c r="H108" s="41"/>
      <c r="I108" s="41"/>
    </row>
    <row r="109" spans="1:9" ht="12.75">
      <c r="A109" s="40" t="s">
        <v>45</v>
      </c>
      <c r="B109" s="114" t="s">
        <v>46</v>
      </c>
      <c r="C109" s="93"/>
      <c r="D109" s="42">
        <v>110000</v>
      </c>
      <c r="E109" s="116">
        <v>19972.8</v>
      </c>
      <c r="F109" s="93"/>
      <c r="G109" s="42">
        <v>129972.8</v>
      </c>
      <c r="H109" s="42">
        <v>110000</v>
      </c>
      <c r="I109" s="42">
        <v>110000</v>
      </c>
    </row>
    <row r="110" spans="1:9" ht="12.75">
      <c r="A110" s="43"/>
      <c r="B110" s="43" t="s">
        <v>18</v>
      </c>
      <c r="C110" s="43" t="s">
        <v>19</v>
      </c>
      <c r="D110" s="44">
        <v>80000</v>
      </c>
      <c r="E110" s="117">
        <v>42272.8</v>
      </c>
      <c r="F110" s="93"/>
      <c r="G110" s="44">
        <v>122272.8</v>
      </c>
      <c r="H110" s="44">
        <v>80000</v>
      </c>
      <c r="I110" s="44">
        <v>80000</v>
      </c>
    </row>
    <row r="111" spans="1:9" ht="12.75">
      <c r="A111" s="43"/>
      <c r="B111" s="43" t="s">
        <v>20</v>
      </c>
      <c r="C111" s="43" t="s">
        <v>21</v>
      </c>
      <c r="D111" s="44">
        <v>80000</v>
      </c>
      <c r="E111" s="117">
        <v>42272.8</v>
      </c>
      <c r="F111" s="93"/>
      <c r="G111" s="44">
        <v>122272.8</v>
      </c>
      <c r="H111" s="44">
        <v>80000</v>
      </c>
      <c r="I111" s="44">
        <v>80000</v>
      </c>
    </row>
    <row r="112" spans="1:9" ht="12.75">
      <c r="A112" s="19"/>
      <c r="B112" s="19" t="s">
        <v>113</v>
      </c>
      <c r="C112" s="19" t="s">
        <v>114</v>
      </c>
      <c r="D112" s="45">
        <v>14000</v>
      </c>
      <c r="E112" s="118">
        <v>18072.98</v>
      </c>
      <c r="F112" s="93"/>
      <c r="G112" s="45">
        <v>32072.98</v>
      </c>
      <c r="H112" s="45">
        <v>0</v>
      </c>
      <c r="I112" s="45">
        <v>0</v>
      </c>
    </row>
    <row r="113" spans="1:9" ht="12.75">
      <c r="A113" s="19"/>
      <c r="B113" s="19" t="s">
        <v>115</v>
      </c>
      <c r="C113" s="19" t="s">
        <v>116</v>
      </c>
      <c r="D113" s="45">
        <v>6000</v>
      </c>
      <c r="E113" s="118">
        <v>24396.67</v>
      </c>
      <c r="F113" s="93"/>
      <c r="G113" s="45">
        <v>30396.67</v>
      </c>
      <c r="H113" s="45">
        <v>0</v>
      </c>
      <c r="I113" s="45">
        <v>0</v>
      </c>
    </row>
    <row r="114" spans="1:9" ht="12.75">
      <c r="A114" s="19"/>
      <c r="B114" s="19" t="s">
        <v>117</v>
      </c>
      <c r="C114" s="19" t="s">
        <v>118</v>
      </c>
      <c r="D114" s="45">
        <v>53000</v>
      </c>
      <c r="E114" s="118">
        <v>-1737.31</v>
      </c>
      <c r="F114" s="93"/>
      <c r="G114" s="45">
        <v>51262.69</v>
      </c>
      <c r="H114" s="45">
        <v>0</v>
      </c>
      <c r="I114" s="45">
        <v>0</v>
      </c>
    </row>
    <row r="115" spans="1:9" ht="12.75">
      <c r="A115" s="19"/>
      <c r="B115" s="19" t="s">
        <v>120</v>
      </c>
      <c r="C115" s="19" t="s">
        <v>121</v>
      </c>
      <c r="D115" s="45">
        <v>7000</v>
      </c>
      <c r="E115" s="118">
        <v>1540.46</v>
      </c>
      <c r="F115" s="93"/>
      <c r="G115" s="45">
        <v>8540.46</v>
      </c>
      <c r="H115" s="45">
        <v>0</v>
      </c>
      <c r="I115" s="45">
        <v>0</v>
      </c>
    </row>
    <row r="116" spans="1:9" ht="12.75">
      <c r="A116" s="43"/>
      <c r="B116" s="43" t="s">
        <v>35</v>
      </c>
      <c r="C116" s="43" t="s">
        <v>36</v>
      </c>
      <c r="D116" s="44">
        <v>30000</v>
      </c>
      <c r="E116" s="117">
        <v>-22300</v>
      </c>
      <c r="F116" s="93"/>
      <c r="G116" s="44">
        <v>7700</v>
      </c>
      <c r="H116" s="44">
        <v>30000</v>
      </c>
      <c r="I116" s="44">
        <v>30000</v>
      </c>
    </row>
    <row r="117" spans="1:9" ht="22.5">
      <c r="A117" s="43"/>
      <c r="B117" s="43" t="s">
        <v>37</v>
      </c>
      <c r="C117" s="43" t="s">
        <v>38</v>
      </c>
      <c r="D117" s="44">
        <v>30000</v>
      </c>
      <c r="E117" s="117">
        <v>-22300</v>
      </c>
      <c r="F117" s="93"/>
      <c r="G117" s="44">
        <v>7700</v>
      </c>
      <c r="H117" s="44">
        <v>30000</v>
      </c>
      <c r="I117" s="44">
        <v>30000</v>
      </c>
    </row>
    <row r="118" spans="1:9" ht="12.75">
      <c r="A118" s="19"/>
      <c r="B118" s="19" t="s">
        <v>127</v>
      </c>
      <c r="C118" s="19" t="s">
        <v>128</v>
      </c>
      <c r="D118" s="45">
        <v>30000</v>
      </c>
      <c r="E118" s="118">
        <v>-23000</v>
      </c>
      <c r="F118" s="93"/>
      <c r="G118" s="45">
        <v>7000</v>
      </c>
      <c r="H118" s="45">
        <v>0</v>
      </c>
      <c r="I118" s="45">
        <v>0</v>
      </c>
    </row>
    <row r="119" spans="1:9" ht="12.75">
      <c r="A119" s="19"/>
      <c r="B119" s="19" t="s">
        <v>131</v>
      </c>
      <c r="C119" s="19" t="s">
        <v>132</v>
      </c>
      <c r="D119" s="45">
        <v>0</v>
      </c>
      <c r="E119" s="118">
        <v>700</v>
      </c>
      <c r="F119" s="93"/>
      <c r="G119" s="45">
        <v>700</v>
      </c>
      <c r="H119" s="45">
        <v>0</v>
      </c>
      <c r="I119" s="45">
        <v>0</v>
      </c>
    </row>
    <row r="120" spans="1:9" ht="12.75">
      <c r="A120" s="40"/>
      <c r="B120" s="114" t="s">
        <v>32</v>
      </c>
      <c r="C120" s="93"/>
      <c r="D120" s="41"/>
      <c r="E120" s="115"/>
      <c r="F120" s="93"/>
      <c r="G120" s="41"/>
      <c r="H120" s="41"/>
      <c r="I120" s="41"/>
    </row>
    <row r="121" spans="1:9" ht="12.75">
      <c r="A121" s="40" t="s">
        <v>47</v>
      </c>
      <c r="B121" s="114" t="s">
        <v>48</v>
      </c>
      <c r="C121" s="93"/>
      <c r="D121" s="42">
        <v>325683.76</v>
      </c>
      <c r="E121" s="116">
        <v>0</v>
      </c>
      <c r="F121" s="93"/>
      <c r="G121" s="42">
        <v>325683.76</v>
      </c>
      <c r="H121" s="42">
        <v>236000</v>
      </c>
      <c r="I121" s="42">
        <v>236000</v>
      </c>
    </row>
    <row r="122" spans="1:9" ht="12.75">
      <c r="A122" s="43"/>
      <c r="B122" s="43" t="s">
        <v>18</v>
      </c>
      <c r="C122" s="43" t="s">
        <v>19</v>
      </c>
      <c r="D122" s="44">
        <v>322683.76</v>
      </c>
      <c r="E122" s="117">
        <v>-34356.25</v>
      </c>
      <c r="F122" s="93"/>
      <c r="G122" s="44">
        <v>288327.51</v>
      </c>
      <c r="H122" s="44">
        <v>233000</v>
      </c>
      <c r="I122" s="44">
        <v>233000</v>
      </c>
    </row>
    <row r="123" spans="1:9" ht="12.75">
      <c r="A123" s="43"/>
      <c r="B123" s="43" t="s">
        <v>20</v>
      </c>
      <c r="C123" s="43" t="s">
        <v>21</v>
      </c>
      <c r="D123" s="44">
        <v>322683.76</v>
      </c>
      <c r="E123" s="117">
        <v>-34356.25</v>
      </c>
      <c r="F123" s="93"/>
      <c r="G123" s="44">
        <v>288327.51</v>
      </c>
      <c r="H123" s="44">
        <v>233000</v>
      </c>
      <c r="I123" s="44">
        <v>233000</v>
      </c>
    </row>
    <row r="124" spans="1:9" ht="12.75">
      <c r="A124" s="19"/>
      <c r="B124" s="19" t="s">
        <v>113</v>
      </c>
      <c r="C124" s="19" t="s">
        <v>114</v>
      </c>
      <c r="D124" s="45">
        <v>200000</v>
      </c>
      <c r="E124" s="118">
        <v>0</v>
      </c>
      <c r="F124" s="93"/>
      <c r="G124" s="45">
        <v>200000</v>
      </c>
      <c r="H124" s="45">
        <v>0</v>
      </c>
      <c r="I124" s="45">
        <v>0</v>
      </c>
    </row>
    <row r="125" spans="1:9" ht="12.75">
      <c r="A125" s="19"/>
      <c r="B125" s="19" t="s">
        <v>115</v>
      </c>
      <c r="C125" s="19" t="s">
        <v>116</v>
      </c>
      <c r="D125" s="45">
        <v>5000</v>
      </c>
      <c r="E125" s="118">
        <v>2000</v>
      </c>
      <c r="F125" s="93"/>
      <c r="G125" s="45">
        <v>7000</v>
      </c>
      <c r="H125" s="45">
        <v>0</v>
      </c>
      <c r="I125" s="45">
        <v>0</v>
      </c>
    </row>
    <row r="126" spans="1:9" ht="12.75">
      <c r="A126" s="19"/>
      <c r="B126" s="19" t="s">
        <v>117</v>
      </c>
      <c r="C126" s="19" t="s">
        <v>118</v>
      </c>
      <c r="D126" s="45">
        <v>15000</v>
      </c>
      <c r="E126" s="118">
        <v>31792.95</v>
      </c>
      <c r="F126" s="93"/>
      <c r="G126" s="45">
        <v>46792.95</v>
      </c>
      <c r="H126" s="45">
        <v>0</v>
      </c>
      <c r="I126" s="45">
        <v>0</v>
      </c>
    </row>
    <row r="127" spans="1:9" ht="12.75">
      <c r="A127" s="19"/>
      <c r="B127" s="19" t="s">
        <v>120</v>
      </c>
      <c r="C127" s="19" t="s">
        <v>121</v>
      </c>
      <c r="D127" s="45">
        <v>102683.76</v>
      </c>
      <c r="E127" s="118">
        <v>-68149.2</v>
      </c>
      <c r="F127" s="93"/>
      <c r="G127" s="45">
        <v>34534.56</v>
      </c>
      <c r="H127" s="45">
        <v>0</v>
      </c>
      <c r="I127" s="45">
        <v>0</v>
      </c>
    </row>
    <row r="128" spans="1:9" ht="12.75">
      <c r="A128" s="43"/>
      <c r="B128" s="43" t="s">
        <v>35</v>
      </c>
      <c r="C128" s="43" t="s">
        <v>36</v>
      </c>
      <c r="D128" s="44">
        <v>3000</v>
      </c>
      <c r="E128" s="117">
        <v>34356.25</v>
      </c>
      <c r="F128" s="93"/>
      <c r="G128" s="44">
        <v>37356.25</v>
      </c>
      <c r="H128" s="44">
        <v>3000</v>
      </c>
      <c r="I128" s="44">
        <v>3000</v>
      </c>
    </row>
    <row r="129" spans="1:9" ht="22.5">
      <c r="A129" s="43"/>
      <c r="B129" s="43" t="s">
        <v>37</v>
      </c>
      <c r="C129" s="43" t="s">
        <v>38</v>
      </c>
      <c r="D129" s="44">
        <v>3000</v>
      </c>
      <c r="E129" s="117">
        <v>34356.25</v>
      </c>
      <c r="F129" s="93"/>
      <c r="G129" s="44">
        <v>37356.25</v>
      </c>
      <c r="H129" s="44">
        <v>3000</v>
      </c>
      <c r="I129" s="44">
        <v>3000</v>
      </c>
    </row>
    <row r="130" spans="1:9" ht="12.75">
      <c r="A130" s="19"/>
      <c r="B130" s="19" t="s">
        <v>127</v>
      </c>
      <c r="C130" s="19" t="s">
        <v>128</v>
      </c>
      <c r="D130" s="45">
        <v>3000</v>
      </c>
      <c r="E130" s="118">
        <v>34356.25</v>
      </c>
      <c r="F130" s="93"/>
      <c r="G130" s="45">
        <v>37356.25</v>
      </c>
      <c r="H130" s="45">
        <v>0</v>
      </c>
      <c r="I130" s="45">
        <v>0</v>
      </c>
    </row>
    <row r="131" spans="1:9" ht="12.75">
      <c r="A131" s="40"/>
      <c r="B131" s="114" t="s">
        <v>32</v>
      </c>
      <c r="C131" s="93"/>
      <c r="D131" s="41"/>
      <c r="E131" s="115"/>
      <c r="F131" s="93"/>
      <c r="G131" s="41"/>
      <c r="H131" s="41"/>
      <c r="I131" s="41"/>
    </row>
    <row r="132" spans="1:9" ht="12.75">
      <c r="A132" s="40" t="s">
        <v>49</v>
      </c>
      <c r="B132" s="114" t="s">
        <v>50</v>
      </c>
      <c r="C132" s="93"/>
      <c r="D132" s="42">
        <v>33844.89</v>
      </c>
      <c r="E132" s="116">
        <v>-6240.87</v>
      </c>
      <c r="F132" s="93"/>
      <c r="G132" s="42">
        <v>27604.02</v>
      </c>
      <c r="H132" s="42">
        <v>14500</v>
      </c>
      <c r="I132" s="42">
        <v>14500</v>
      </c>
    </row>
    <row r="133" spans="1:9" ht="12.75">
      <c r="A133" s="43"/>
      <c r="B133" s="43" t="s">
        <v>18</v>
      </c>
      <c r="C133" s="43" t="s">
        <v>19</v>
      </c>
      <c r="D133" s="44">
        <v>31844.89</v>
      </c>
      <c r="E133" s="117">
        <v>-6240.87</v>
      </c>
      <c r="F133" s="93"/>
      <c r="G133" s="44">
        <v>25604.02</v>
      </c>
      <c r="H133" s="44">
        <v>12500</v>
      </c>
      <c r="I133" s="44">
        <v>12500</v>
      </c>
    </row>
    <row r="134" spans="1:9" ht="12.75">
      <c r="A134" s="43"/>
      <c r="B134" s="43" t="s">
        <v>20</v>
      </c>
      <c r="C134" s="43" t="s">
        <v>21</v>
      </c>
      <c r="D134" s="44">
        <v>31844.89</v>
      </c>
      <c r="E134" s="117">
        <v>-6240.87</v>
      </c>
      <c r="F134" s="93"/>
      <c r="G134" s="44">
        <v>25604.02</v>
      </c>
      <c r="H134" s="44">
        <v>12500</v>
      </c>
      <c r="I134" s="44">
        <v>12500</v>
      </c>
    </row>
    <row r="135" spans="1:9" ht="12.75">
      <c r="A135" s="19"/>
      <c r="B135" s="19" t="s">
        <v>115</v>
      </c>
      <c r="C135" s="19" t="s">
        <v>116</v>
      </c>
      <c r="D135" s="45">
        <v>0</v>
      </c>
      <c r="E135" s="118">
        <v>468.38</v>
      </c>
      <c r="F135" s="93"/>
      <c r="G135" s="45">
        <v>468.38</v>
      </c>
      <c r="H135" s="45">
        <v>0</v>
      </c>
      <c r="I135" s="45">
        <v>0</v>
      </c>
    </row>
    <row r="136" spans="1:9" ht="12.75">
      <c r="A136" s="19"/>
      <c r="B136" s="19" t="s">
        <v>117</v>
      </c>
      <c r="C136" s="19" t="s">
        <v>118</v>
      </c>
      <c r="D136" s="45">
        <v>31844.89</v>
      </c>
      <c r="E136" s="118">
        <v>-6709.25</v>
      </c>
      <c r="F136" s="93"/>
      <c r="G136" s="45">
        <v>25135.64</v>
      </c>
      <c r="H136" s="45">
        <v>0</v>
      </c>
      <c r="I136" s="45">
        <v>0</v>
      </c>
    </row>
    <row r="137" spans="1:9" ht="12.75">
      <c r="A137" s="43"/>
      <c r="B137" s="43" t="s">
        <v>35</v>
      </c>
      <c r="C137" s="43" t="s">
        <v>36</v>
      </c>
      <c r="D137" s="44">
        <v>2000</v>
      </c>
      <c r="E137" s="117">
        <v>0</v>
      </c>
      <c r="F137" s="93"/>
      <c r="G137" s="44">
        <v>2000</v>
      </c>
      <c r="H137" s="44">
        <v>2000</v>
      </c>
      <c r="I137" s="44">
        <v>2000</v>
      </c>
    </row>
    <row r="138" spans="1:9" ht="22.5">
      <c r="A138" s="43"/>
      <c r="B138" s="43" t="s">
        <v>37</v>
      </c>
      <c r="C138" s="43" t="s">
        <v>38</v>
      </c>
      <c r="D138" s="44">
        <v>2000</v>
      </c>
      <c r="E138" s="117">
        <v>0</v>
      </c>
      <c r="F138" s="93"/>
      <c r="G138" s="44">
        <v>2000</v>
      </c>
      <c r="H138" s="44">
        <v>2000</v>
      </c>
      <c r="I138" s="44">
        <v>2000</v>
      </c>
    </row>
    <row r="139" spans="1:9" ht="12.75">
      <c r="A139" s="19"/>
      <c r="B139" s="19" t="s">
        <v>127</v>
      </c>
      <c r="C139" s="19" t="s">
        <v>128</v>
      </c>
      <c r="D139" s="45">
        <v>2000</v>
      </c>
      <c r="E139" s="118">
        <v>0</v>
      </c>
      <c r="F139" s="93"/>
      <c r="G139" s="45">
        <v>2000</v>
      </c>
      <c r="H139" s="45">
        <v>0</v>
      </c>
      <c r="I139" s="45">
        <v>0</v>
      </c>
    </row>
    <row r="140" spans="1:9" ht="12.75">
      <c r="A140" s="40"/>
      <c r="B140" s="114" t="s">
        <v>32</v>
      </c>
      <c r="C140" s="93"/>
      <c r="D140" s="41"/>
      <c r="E140" s="115"/>
      <c r="F140" s="93"/>
      <c r="G140" s="41"/>
      <c r="H140" s="41"/>
      <c r="I140" s="41"/>
    </row>
    <row r="141" spans="1:9" ht="12.75">
      <c r="A141" s="40" t="s">
        <v>51</v>
      </c>
      <c r="B141" s="114" t="s">
        <v>52</v>
      </c>
      <c r="C141" s="93"/>
      <c r="D141" s="42">
        <v>400</v>
      </c>
      <c r="E141" s="116">
        <v>-200</v>
      </c>
      <c r="F141" s="93"/>
      <c r="G141" s="42">
        <v>200</v>
      </c>
      <c r="H141" s="42">
        <v>400</v>
      </c>
      <c r="I141" s="42">
        <v>400</v>
      </c>
    </row>
    <row r="142" spans="1:9" ht="12.75">
      <c r="A142" s="43"/>
      <c r="B142" s="43" t="s">
        <v>18</v>
      </c>
      <c r="C142" s="43" t="s">
        <v>19</v>
      </c>
      <c r="D142" s="44">
        <v>400</v>
      </c>
      <c r="E142" s="117">
        <v>-200</v>
      </c>
      <c r="F142" s="93"/>
      <c r="G142" s="44">
        <v>200</v>
      </c>
      <c r="H142" s="44">
        <v>400</v>
      </c>
      <c r="I142" s="44">
        <v>400</v>
      </c>
    </row>
    <row r="143" spans="1:9" ht="12.75">
      <c r="A143" s="43"/>
      <c r="B143" s="43" t="s">
        <v>20</v>
      </c>
      <c r="C143" s="43" t="s">
        <v>21</v>
      </c>
      <c r="D143" s="44">
        <v>400</v>
      </c>
      <c r="E143" s="117">
        <v>-200</v>
      </c>
      <c r="F143" s="93"/>
      <c r="G143" s="44">
        <v>200</v>
      </c>
      <c r="H143" s="44">
        <v>400</v>
      </c>
      <c r="I143" s="44">
        <v>400</v>
      </c>
    </row>
    <row r="144" spans="1:9" ht="12.75">
      <c r="A144" s="19"/>
      <c r="B144" s="19" t="s">
        <v>115</v>
      </c>
      <c r="C144" s="19" t="s">
        <v>116</v>
      </c>
      <c r="D144" s="45">
        <v>300</v>
      </c>
      <c r="E144" s="118">
        <v>0</v>
      </c>
      <c r="F144" s="93"/>
      <c r="G144" s="45">
        <v>0</v>
      </c>
      <c r="H144" s="45">
        <v>0</v>
      </c>
      <c r="I144" s="45">
        <v>0</v>
      </c>
    </row>
    <row r="145" spans="1:9" ht="12.75">
      <c r="A145" s="19"/>
      <c r="B145" s="19" t="s">
        <v>120</v>
      </c>
      <c r="C145" s="19" t="s">
        <v>121</v>
      </c>
      <c r="D145" s="45">
        <v>100</v>
      </c>
      <c r="E145" s="118">
        <v>-200</v>
      </c>
      <c r="F145" s="93"/>
      <c r="G145" s="45">
        <v>200</v>
      </c>
      <c r="H145" s="45">
        <v>0</v>
      </c>
      <c r="I145" s="45">
        <v>0</v>
      </c>
    </row>
    <row r="146" spans="1:9" ht="12.75">
      <c r="A146" s="40"/>
      <c r="B146" s="114" t="s">
        <v>53</v>
      </c>
      <c r="C146" s="93"/>
      <c r="D146" s="41"/>
      <c r="E146" s="115"/>
      <c r="F146" s="93"/>
      <c r="G146" s="41"/>
      <c r="H146" s="41"/>
      <c r="I146" s="41"/>
    </row>
    <row r="147" spans="1:9" ht="12.75">
      <c r="A147" s="40" t="s">
        <v>54</v>
      </c>
      <c r="B147" s="114" t="s">
        <v>55</v>
      </c>
      <c r="C147" s="93"/>
      <c r="D147" s="42">
        <v>10000</v>
      </c>
      <c r="E147" s="116">
        <v>3552.92</v>
      </c>
      <c r="F147" s="93"/>
      <c r="G147" s="42">
        <v>13552.92</v>
      </c>
      <c r="H147" s="42">
        <v>10000</v>
      </c>
      <c r="I147" s="42">
        <v>10000</v>
      </c>
    </row>
    <row r="148" spans="1:9" ht="12.75">
      <c r="A148" s="43"/>
      <c r="B148" s="43" t="s">
        <v>18</v>
      </c>
      <c r="C148" s="43" t="s">
        <v>19</v>
      </c>
      <c r="D148" s="44">
        <v>10000</v>
      </c>
      <c r="E148" s="117">
        <v>3552.92</v>
      </c>
      <c r="F148" s="93"/>
      <c r="G148" s="44">
        <v>13552.92</v>
      </c>
      <c r="H148" s="44">
        <v>10000</v>
      </c>
      <c r="I148" s="44">
        <v>10000</v>
      </c>
    </row>
    <row r="149" spans="1:9" ht="12.75">
      <c r="A149" s="43"/>
      <c r="B149" s="43" t="s">
        <v>20</v>
      </c>
      <c r="C149" s="43" t="s">
        <v>21</v>
      </c>
      <c r="D149" s="44">
        <v>10000</v>
      </c>
      <c r="E149" s="117">
        <v>3552.92</v>
      </c>
      <c r="F149" s="93"/>
      <c r="G149" s="44">
        <v>13552.92</v>
      </c>
      <c r="H149" s="44">
        <v>10000</v>
      </c>
      <c r="I149" s="44">
        <v>10000</v>
      </c>
    </row>
    <row r="150" spans="1:9" ht="12.75">
      <c r="A150" s="19"/>
      <c r="B150" s="19" t="s">
        <v>113</v>
      </c>
      <c r="C150" s="19" t="s">
        <v>114</v>
      </c>
      <c r="D150" s="45">
        <v>2200</v>
      </c>
      <c r="E150" s="118">
        <v>-2200</v>
      </c>
      <c r="F150" s="93"/>
      <c r="G150" s="45">
        <v>0</v>
      </c>
      <c r="H150" s="45">
        <v>0</v>
      </c>
      <c r="I150" s="45">
        <v>0</v>
      </c>
    </row>
    <row r="151" spans="1:9" ht="12.75">
      <c r="A151" s="19"/>
      <c r="B151" s="19" t="s">
        <v>115</v>
      </c>
      <c r="C151" s="19" t="s">
        <v>116</v>
      </c>
      <c r="D151" s="45">
        <v>2000</v>
      </c>
      <c r="E151" s="118">
        <v>3345.92</v>
      </c>
      <c r="F151" s="93"/>
      <c r="G151" s="45">
        <v>5345.92</v>
      </c>
      <c r="H151" s="45">
        <v>0</v>
      </c>
      <c r="I151" s="45">
        <v>0</v>
      </c>
    </row>
    <row r="152" spans="1:9" ht="12.75">
      <c r="A152" s="19"/>
      <c r="B152" s="19" t="s">
        <v>117</v>
      </c>
      <c r="C152" s="19" t="s">
        <v>118</v>
      </c>
      <c r="D152" s="45">
        <v>5800</v>
      </c>
      <c r="E152" s="118">
        <v>-5800</v>
      </c>
      <c r="F152" s="93"/>
      <c r="G152" s="45">
        <v>0</v>
      </c>
      <c r="H152" s="45">
        <v>0</v>
      </c>
      <c r="I152" s="45">
        <v>0</v>
      </c>
    </row>
    <row r="153" spans="1:9" ht="12.75">
      <c r="A153" s="19"/>
      <c r="B153" s="19" t="s">
        <v>120</v>
      </c>
      <c r="C153" s="19" t="s">
        <v>121</v>
      </c>
      <c r="D153" s="45">
        <v>0</v>
      </c>
      <c r="E153" s="118">
        <v>8207</v>
      </c>
      <c r="F153" s="93"/>
      <c r="G153" s="45">
        <v>8207</v>
      </c>
      <c r="H153" s="45">
        <v>0</v>
      </c>
      <c r="I153" s="45">
        <v>0</v>
      </c>
    </row>
    <row r="154" spans="1:9" ht="12.75">
      <c r="A154" s="36" t="s">
        <v>56</v>
      </c>
      <c r="B154" s="108" t="s">
        <v>57</v>
      </c>
      <c r="C154" s="109"/>
      <c r="D154" s="37">
        <v>57575</v>
      </c>
      <c r="E154" s="110">
        <v>137662.5</v>
      </c>
      <c r="F154" s="109"/>
      <c r="G154" s="37">
        <v>195237.5</v>
      </c>
      <c r="H154" s="37">
        <v>0</v>
      </c>
      <c r="I154" s="37">
        <v>0</v>
      </c>
    </row>
    <row r="155" spans="1:9" ht="12.75">
      <c r="A155" s="38"/>
      <c r="B155" s="111"/>
      <c r="C155" s="112"/>
      <c r="D155" s="39"/>
      <c r="E155" s="113"/>
      <c r="F155" s="112"/>
      <c r="G155" s="39"/>
      <c r="H155" s="39"/>
      <c r="I155" s="39"/>
    </row>
    <row r="156" spans="1:9" ht="12.75">
      <c r="A156" s="40"/>
      <c r="B156" s="114" t="s">
        <v>15</v>
      </c>
      <c r="C156" s="93"/>
      <c r="D156" s="41"/>
      <c r="E156" s="115"/>
      <c r="F156" s="93"/>
      <c r="G156" s="41"/>
      <c r="H156" s="41"/>
      <c r="I156" s="41"/>
    </row>
    <row r="157" spans="1:9" ht="12.75">
      <c r="A157" s="40" t="s">
        <v>58</v>
      </c>
      <c r="B157" s="114" t="s">
        <v>59</v>
      </c>
      <c r="C157" s="93"/>
      <c r="D157" s="42">
        <v>57575</v>
      </c>
      <c r="E157" s="116">
        <v>12400</v>
      </c>
      <c r="F157" s="93"/>
      <c r="G157" s="42">
        <v>69975</v>
      </c>
      <c r="H157" s="42">
        <v>0</v>
      </c>
      <c r="I157" s="42">
        <v>0</v>
      </c>
    </row>
    <row r="158" spans="1:9" ht="12.75">
      <c r="A158" s="43"/>
      <c r="B158" s="43" t="s">
        <v>18</v>
      </c>
      <c r="C158" s="43" t="s">
        <v>19</v>
      </c>
      <c r="D158" s="44">
        <v>57575</v>
      </c>
      <c r="E158" s="117">
        <v>12400</v>
      </c>
      <c r="F158" s="93"/>
      <c r="G158" s="44">
        <v>69975</v>
      </c>
      <c r="H158" s="44">
        <v>0</v>
      </c>
      <c r="I158" s="44">
        <v>0</v>
      </c>
    </row>
    <row r="159" spans="1:9" ht="12.75">
      <c r="A159" s="43"/>
      <c r="B159" s="43" t="s">
        <v>20</v>
      </c>
      <c r="C159" s="43" t="s">
        <v>21</v>
      </c>
      <c r="D159" s="44">
        <v>57575</v>
      </c>
      <c r="E159" s="117">
        <v>12400</v>
      </c>
      <c r="F159" s="93"/>
      <c r="G159" s="44">
        <v>69975</v>
      </c>
      <c r="H159" s="44">
        <v>0</v>
      </c>
      <c r="I159" s="44">
        <v>0</v>
      </c>
    </row>
    <row r="160" spans="1:9" ht="12.75">
      <c r="A160" s="19"/>
      <c r="B160" s="19" t="s">
        <v>117</v>
      </c>
      <c r="C160" s="19" t="s">
        <v>118</v>
      </c>
      <c r="D160" s="45">
        <v>57575</v>
      </c>
      <c r="E160" s="118">
        <v>12400</v>
      </c>
      <c r="F160" s="93"/>
      <c r="G160" s="45">
        <v>69975</v>
      </c>
      <c r="H160" s="45">
        <v>0</v>
      </c>
      <c r="I160" s="45">
        <v>0</v>
      </c>
    </row>
    <row r="161" spans="1:9" ht="12.75">
      <c r="A161" s="40"/>
      <c r="B161" s="114" t="s">
        <v>15</v>
      </c>
      <c r="C161" s="93"/>
      <c r="D161" s="41"/>
      <c r="E161" s="115"/>
      <c r="F161" s="93"/>
      <c r="G161" s="41"/>
      <c r="H161" s="41"/>
      <c r="I161" s="41"/>
    </row>
    <row r="162" spans="1:9" ht="12.75">
      <c r="A162" s="40" t="s">
        <v>60</v>
      </c>
      <c r="B162" s="114" t="s">
        <v>61</v>
      </c>
      <c r="C162" s="93"/>
      <c r="D162" s="42">
        <v>0</v>
      </c>
      <c r="E162" s="116">
        <v>125262.5</v>
      </c>
      <c r="F162" s="93"/>
      <c r="G162" s="42">
        <v>125262.5</v>
      </c>
      <c r="H162" s="42">
        <v>0</v>
      </c>
      <c r="I162" s="42">
        <v>0</v>
      </c>
    </row>
    <row r="163" spans="1:9" ht="12.75">
      <c r="A163" s="43"/>
      <c r="B163" s="43" t="s">
        <v>18</v>
      </c>
      <c r="C163" s="43" t="s">
        <v>19</v>
      </c>
      <c r="D163" s="44">
        <v>0</v>
      </c>
      <c r="E163" s="117">
        <v>125262.5</v>
      </c>
      <c r="F163" s="93"/>
      <c r="G163" s="44">
        <v>125262.5</v>
      </c>
      <c r="H163" s="44">
        <v>0</v>
      </c>
      <c r="I163" s="44">
        <v>0</v>
      </c>
    </row>
    <row r="164" spans="1:9" ht="12.75">
      <c r="A164" s="43"/>
      <c r="B164" s="43" t="s">
        <v>20</v>
      </c>
      <c r="C164" s="43" t="s">
        <v>21</v>
      </c>
      <c r="D164" s="44">
        <v>0</v>
      </c>
      <c r="E164" s="117">
        <v>125262.5</v>
      </c>
      <c r="F164" s="93"/>
      <c r="G164" s="44">
        <v>125262.5</v>
      </c>
      <c r="H164" s="44">
        <v>0</v>
      </c>
      <c r="I164" s="44">
        <v>0</v>
      </c>
    </row>
    <row r="165" spans="1:9" ht="12.75">
      <c r="A165" s="19"/>
      <c r="B165" s="19" t="s">
        <v>117</v>
      </c>
      <c r="C165" s="19" t="s">
        <v>118</v>
      </c>
      <c r="D165" s="45">
        <v>0</v>
      </c>
      <c r="E165" s="118">
        <v>125262.5</v>
      </c>
      <c r="F165" s="93"/>
      <c r="G165" s="45">
        <v>125262.5</v>
      </c>
      <c r="H165" s="45">
        <v>0</v>
      </c>
      <c r="I165" s="45">
        <v>0</v>
      </c>
    </row>
    <row r="166" spans="1:9" ht="12.75">
      <c r="A166" s="36" t="s">
        <v>62</v>
      </c>
      <c r="B166" s="108" t="s">
        <v>63</v>
      </c>
      <c r="C166" s="109"/>
      <c r="D166" s="37">
        <v>37500</v>
      </c>
      <c r="E166" s="110">
        <v>0</v>
      </c>
      <c r="F166" s="109"/>
      <c r="G166" s="37">
        <v>37500</v>
      </c>
      <c r="H166" s="37">
        <v>0</v>
      </c>
      <c r="I166" s="37">
        <v>0</v>
      </c>
    </row>
    <row r="167" spans="1:9" ht="12.75">
      <c r="A167" s="38"/>
      <c r="B167" s="111"/>
      <c r="C167" s="112"/>
      <c r="D167" s="39"/>
      <c r="E167" s="113"/>
      <c r="F167" s="112"/>
      <c r="G167" s="39"/>
      <c r="H167" s="39"/>
      <c r="I167" s="39"/>
    </row>
    <row r="168" spans="1:9" ht="12.75">
      <c r="A168" s="40"/>
      <c r="B168" s="114" t="s">
        <v>15</v>
      </c>
      <c r="C168" s="93"/>
      <c r="D168" s="41"/>
      <c r="E168" s="115"/>
      <c r="F168" s="93"/>
      <c r="G168" s="41"/>
      <c r="H168" s="41"/>
      <c r="I168" s="41"/>
    </row>
    <row r="169" spans="1:9" ht="12.75">
      <c r="A169" s="40" t="s">
        <v>64</v>
      </c>
      <c r="B169" s="114" t="s">
        <v>65</v>
      </c>
      <c r="C169" s="93"/>
      <c r="D169" s="42">
        <v>37500</v>
      </c>
      <c r="E169" s="116">
        <v>0</v>
      </c>
      <c r="F169" s="93"/>
      <c r="G169" s="42">
        <v>37500</v>
      </c>
      <c r="H169" s="42">
        <v>0</v>
      </c>
      <c r="I169" s="42">
        <v>0</v>
      </c>
    </row>
    <row r="170" spans="1:9" ht="12.75">
      <c r="A170" s="43"/>
      <c r="B170" s="43" t="s">
        <v>35</v>
      </c>
      <c r="C170" s="43" t="s">
        <v>36</v>
      </c>
      <c r="D170" s="44">
        <v>37500</v>
      </c>
      <c r="E170" s="117">
        <v>0</v>
      </c>
      <c r="F170" s="93"/>
      <c r="G170" s="44">
        <v>37500</v>
      </c>
      <c r="H170" s="44">
        <v>0</v>
      </c>
      <c r="I170" s="44">
        <v>0</v>
      </c>
    </row>
    <row r="171" spans="1:9" ht="22.5">
      <c r="A171" s="43"/>
      <c r="B171" s="43" t="s">
        <v>66</v>
      </c>
      <c r="C171" s="43" t="s">
        <v>67</v>
      </c>
      <c r="D171" s="44">
        <v>37500</v>
      </c>
      <c r="E171" s="117">
        <v>0</v>
      </c>
      <c r="F171" s="93"/>
      <c r="G171" s="44">
        <v>37500</v>
      </c>
      <c r="H171" s="44">
        <v>0</v>
      </c>
      <c r="I171" s="44">
        <v>0</v>
      </c>
    </row>
    <row r="172" spans="1:9" ht="12.75">
      <c r="A172" s="19"/>
      <c r="B172" s="19" t="s">
        <v>133</v>
      </c>
      <c r="C172" s="19" t="s">
        <v>125</v>
      </c>
      <c r="D172" s="45">
        <v>37500</v>
      </c>
      <c r="E172" s="118">
        <v>0</v>
      </c>
      <c r="F172" s="93"/>
      <c r="G172" s="45">
        <v>37500</v>
      </c>
      <c r="H172" s="45">
        <v>0</v>
      </c>
      <c r="I172" s="45">
        <v>0</v>
      </c>
    </row>
    <row r="173" spans="1:9" ht="12.75">
      <c r="A173" s="36" t="s">
        <v>68</v>
      </c>
      <c r="B173" s="108" t="s">
        <v>69</v>
      </c>
      <c r="C173" s="109"/>
      <c r="D173" s="37">
        <v>7000</v>
      </c>
      <c r="E173" s="110">
        <v>30187.5</v>
      </c>
      <c r="F173" s="109"/>
      <c r="G173" s="37">
        <v>37187.5</v>
      </c>
      <c r="H173" s="37">
        <v>7000</v>
      </c>
      <c r="I173" s="37">
        <v>7000</v>
      </c>
    </row>
    <row r="174" spans="1:9" ht="12.75">
      <c r="A174" s="38"/>
      <c r="B174" s="111"/>
      <c r="C174" s="112"/>
      <c r="D174" s="39"/>
      <c r="E174" s="113"/>
      <c r="F174" s="112"/>
      <c r="G174" s="39"/>
      <c r="H174" s="39"/>
      <c r="I174" s="39"/>
    </row>
    <row r="175" spans="1:9" ht="12.75">
      <c r="A175" s="40"/>
      <c r="B175" s="114" t="s">
        <v>15</v>
      </c>
      <c r="C175" s="93"/>
      <c r="D175" s="41"/>
      <c r="E175" s="115"/>
      <c r="F175" s="93"/>
      <c r="G175" s="41"/>
      <c r="H175" s="41"/>
      <c r="I175" s="41"/>
    </row>
    <row r="176" spans="1:9" ht="12.75">
      <c r="A176" s="40" t="s">
        <v>70</v>
      </c>
      <c r="B176" s="114" t="s">
        <v>71</v>
      </c>
      <c r="C176" s="93"/>
      <c r="D176" s="42">
        <v>0</v>
      </c>
      <c r="E176" s="116">
        <v>26187.5</v>
      </c>
      <c r="F176" s="93"/>
      <c r="G176" s="42">
        <v>26187.5</v>
      </c>
      <c r="H176" s="42">
        <v>0</v>
      </c>
      <c r="I176" s="42">
        <v>0</v>
      </c>
    </row>
    <row r="177" spans="1:9" ht="12.75">
      <c r="A177" s="43"/>
      <c r="B177" s="43" t="s">
        <v>35</v>
      </c>
      <c r="C177" s="43" t="s">
        <v>36</v>
      </c>
      <c r="D177" s="44">
        <v>0</v>
      </c>
      <c r="E177" s="117">
        <v>26187.5</v>
      </c>
      <c r="F177" s="93"/>
      <c r="G177" s="44">
        <v>26187.5</v>
      </c>
      <c r="H177" s="44">
        <v>0</v>
      </c>
      <c r="I177" s="44">
        <v>0</v>
      </c>
    </row>
    <row r="178" spans="1:9" ht="22.5">
      <c r="A178" s="43"/>
      <c r="B178" s="43" t="s">
        <v>37</v>
      </c>
      <c r="C178" s="43" t="s">
        <v>38</v>
      </c>
      <c r="D178" s="44">
        <v>0</v>
      </c>
      <c r="E178" s="117">
        <v>26187.5</v>
      </c>
      <c r="F178" s="93"/>
      <c r="G178" s="44">
        <v>26187.5</v>
      </c>
      <c r="H178" s="44">
        <v>0</v>
      </c>
      <c r="I178" s="44">
        <v>0</v>
      </c>
    </row>
    <row r="179" spans="1:9" ht="12.75">
      <c r="A179" s="19"/>
      <c r="B179" s="19" t="s">
        <v>127</v>
      </c>
      <c r="C179" s="19" t="s">
        <v>128</v>
      </c>
      <c r="D179" s="45">
        <v>0</v>
      </c>
      <c r="E179" s="118">
        <v>26187.5</v>
      </c>
      <c r="F179" s="93"/>
      <c r="G179" s="45">
        <v>26187.5</v>
      </c>
      <c r="H179" s="45">
        <v>0</v>
      </c>
      <c r="I179" s="45">
        <v>0</v>
      </c>
    </row>
    <row r="180" spans="1:9" ht="12.75">
      <c r="A180" s="40"/>
      <c r="B180" s="114" t="s">
        <v>72</v>
      </c>
      <c r="C180" s="93"/>
      <c r="D180" s="41"/>
      <c r="E180" s="115"/>
      <c r="F180" s="93"/>
      <c r="G180" s="41"/>
      <c r="H180" s="41"/>
      <c r="I180" s="41"/>
    </row>
    <row r="181" spans="1:9" ht="12.75">
      <c r="A181" s="40" t="s">
        <v>73</v>
      </c>
      <c r="B181" s="114" t="s">
        <v>74</v>
      </c>
      <c r="C181" s="93"/>
      <c r="D181" s="42">
        <v>7000</v>
      </c>
      <c r="E181" s="116">
        <v>4000</v>
      </c>
      <c r="F181" s="93"/>
      <c r="G181" s="42">
        <v>11000</v>
      </c>
      <c r="H181" s="42">
        <v>7000</v>
      </c>
      <c r="I181" s="42">
        <v>7000</v>
      </c>
    </row>
    <row r="182" spans="1:9" ht="12.75">
      <c r="A182" s="43"/>
      <c r="B182" s="43" t="s">
        <v>18</v>
      </c>
      <c r="C182" s="43" t="s">
        <v>19</v>
      </c>
      <c r="D182" s="44">
        <v>3000</v>
      </c>
      <c r="E182" s="117">
        <v>0</v>
      </c>
      <c r="F182" s="93"/>
      <c r="G182" s="44">
        <v>3000</v>
      </c>
      <c r="H182" s="44">
        <v>3000</v>
      </c>
      <c r="I182" s="44">
        <v>3000</v>
      </c>
    </row>
    <row r="183" spans="1:9" ht="12.75">
      <c r="A183" s="43"/>
      <c r="B183" s="43" t="s">
        <v>20</v>
      </c>
      <c r="C183" s="43" t="s">
        <v>21</v>
      </c>
      <c r="D183" s="44">
        <v>3000</v>
      </c>
      <c r="E183" s="117">
        <v>0</v>
      </c>
      <c r="F183" s="93"/>
      <c r="G183" s="44">
        <v>3000</v>
      </c>
      <c r="H183" s="44">
        <v>3000</v>
      </c>
      <c r="I183" s="44">
        <v>3000</v>
      </c>
    </row>
    <row r="184" spans="1:9" ht="12.75">
      <c r="A184" s="19"/>
      <c r="B184" s="19" t="s">
        <v>115</v>
      </c>
      <c r="C184" s="19" t="s">
        <v>116</v>
      </c>
      <c r="D184" s="45">
        <v>3000</v>
      </c>
      <c r="E184" s="118">
        <v>0</v>
      </c>
      <c r="F184" s="93"/>
      <c r="G184" s="45">
        <v>3000</v>
      </c>
      <c r="H184" s="45">
        <v>0</v>
      </c>
      <c r="I184" s="45">
        <v>0</v>
      </c>
    </row>
    <row r="185" spans="1:9" ht="12.75">
      <c r="A185" s="43"/>
      <c r="B185" s="43" t="s">
        <v>35</v>
      </c>
      <c r="C185" s="43" t="s">
        <v>36</v>
      </c>
      <c r="D185" s="44">
        <v>4000</v>
      </c>
      <c r="E185" s="117">
        <v>4000</v>
      </c>
      <c r="F185" s="93"/>
      <c r="G185" s="44">
        <v>8000</v>
      </c>
      <c r="H185" s="44">
        <v>4000</v>
      </c>
      <c r="I185" s="44">
        <v>4000</v>
      </c>
    </row>
    <row r="186" spans="1:9" ht="22.5">
      <c r="A186" s="43"/>
      <c r="B186" s="43" t="s">
        <v>37</v>
      </c>
      <c r="C186" s="43" t="s">
        <v>38</v>
      </c>
      <c r="D186" s="44">
        <v>4000</v>
      </c>
      <c r="E186" s="117">
        <v>4000</v>
      </c>
      <c r="F186" s="93"/>
      <c r="G186" s="44">
        <v>8000</v>
      </c>
      <c r="H186" s="44">
        <v>4000</v>
      </c>
      <c r="I186" s="44">
        <v>4000</v>
      </c>
    </row>
    <row r="187" spans="1:9" ht="12.75">
      <c r="A187" s="19"/>
      <c r="B187" s="19" t="s">
        <v>127</v>
      </c>
      <c r="C187" s="19" t="s">
        <v>128</v>
      </c>
      <c r="D187" s="45">
        <v>4000</v>
      </c>
      <c r="E187" s="118">
        <v>0</v>
      </c>
      <c r="F187" s="93"/>
      <c r="G187" s="45">
        <v>4000</v>
      </c>
      <c r="H187" s="45">
        <v>0</v>
      </c>
      <c r="I187" s="45">
        <v>0</v>
      </c>
    </row>
    <row r="188" spans="1:9" ht="12.75">
      <c r="A188" s="19"/>
      <c r="B188" s="19" t="s">
        <v>131</v>
      </c>
      <c r="C188" s="19" t="s">
        <v>132</v>
      </c>
      <c r="D188" s="45">
        <v>0</v>
      </c>
      <c r="E188" s="118">
        <v>4000</v>
      </c>
      <c r="F188" s="93"/>
      <c r="G188" s="45">
        <v>4000</v>
      </c>
      <c r="H188" s="45">
        <v>0</v>
      </c>
      <c r="I188" s="45">
        <v>0</v>
      </c>
    </row>
    <row r="189" spans="1:9" ht="12.75">
      <c r="A189" s="36" t="s">
        <v>75</v>
      </c>
      <c r="B189" s="108" t="s">
        <v>76</v>
      </c>
      <c r="C189" s="109"/>
      <c r="D189" s="37">
        <v>149254.31</v>
      </c>
      <c r="E189" s="110">
        <v>-11142.26</v>
      </c>
      <c r="F189" s="109"/>
      <c r="G189" s="37">
        <v>138112.05</v>
      </c>
      <c r="H189" s="37">
        <v>0</v>
      </c>
      <c r="I189" s="37">
        <v>0</v>
      </c>
    </row>
    <row r="190" spans="1:9" ht="12.75">
      <c r="A190" s="38"/>
      <c r="B190" s="111"/>
      <c r="C190" s="112"/>
      <c r="D190" s="39"/>
      <c r="E190" s="113"/>
      <c r="F190" s="112"/>
      <c r="G190" s="39"/>
      <c r="H190" s="39"/>
      <c r="I190" s="39"/>
    </row>
    <row r="191" spans="1:9" ht="12.75">
      <c r="A191" s="40"/>
      <c r="B191" s="114" t="s">
        <v>32</v>
      </c>
      <c r="C191" s="93"/>
      <c r="D191" s="41"/>
      <c r="E191" s="115"/>
      <c r="F191" s="93"/>
      <c r="G191" s="41"/>
      <c r="H191" s="41"/>
      <c r="I191" s="41"/>
    </row>
    <row r="192" spans="1:9" ht="12.75">
      <c r="A192" s="40" t="s">
        <v>77</v>
      </c>
      <c r="B192" s="114" t="s">
        <v>78</v>
      </c>
      <c r="C192" s="93"/>
      <c r="D192" s="42">
        <v>149254.31</v>
      </c>
      <c r="E192" s="116">
        <v>-11142.26</v>
      </c>
      <c r="F192" s="93"/>
      <c r="G192" s="42">
        <v>138112.05</v>
      </c>
      <c r="H192" s="42">
        <v>0</v>
      </c>
      <c r="I192" s="42">
        <v>0</v>
      </c>
    </row>
    <row r="193" spans="1:9" ht="12.75">
      <c r="A193" s="43"/>
      <c r="B193" s="43" t="s">
        <v>18</v>
      </c>
      <c r="C193" s="43" t="s">
        <v>19</v>
      </c>
      <c r="D193" s="44">
        <v>149254.31</v>
      </c>
      <c r="E193" s="117">
        <v>-11142.26</v>
      </c>
      <c r="F193" s="93"/>
      <c r="G193" s="44">
        <v>138112.05</v>
      </c>
      <c r="H193" s="44">
        <v>0</v>
      </c>
      <c r="I193" s="44">
        <v>0</v>
      </c>
    </row>
    <row r="194" spans="1:9" ht="12.75">
      <c r="A194" s="43"/>
      <c r="B194" s="43" t="s">
        <v>28</v>
      </c>
      <c r="C194" s="43" t="s">
        <v>29</v>
      </c>
      <c r="D194" s="44">
        <v>140754.31</v>
      </c>
      <c r="E194" s="117">
        <v>-10004.98</v>
      </c>
      <c r="F194" s="93"/>
      <c r="G194" s="44">
        <v>130749.33</v>
      </c>
      <c r="H194" s="44">
        <v>0</v>
      </c>
      <c r="I194" s="44">
        <v>0</v>
      </c>
    </row>
    <row r="195" spans="1:9" ht="12.75">
      <c r="A195" s="19"/>
      <c r="B195" s="19" t="s">
        <v>107</v>
      </c>
      <c r="C195" s="19" t="s">
        <v>108</v>
      </c>
      <c r="D195" s="45">
        <v>108235.26</v>
      </c>
      <c r="E195" s="118">
        <v>-6438.72</v>
      </c>
      <c r="F195" s="93"/>
      <c r="G195" s="45">
        <v>101796.54</v>
      </c>
      <c r="H195" s="45">
        <v>0</v>
      </c>
      <c r="I195" s="45">
        <v>0</v>
      </c>
    </row>
    <row r="196" spans="1:9" ht="12.75">
      <c r="A196" s="19"/>
      <c r="B196" s="19" t="s">
        <v>109</v>
      </c>
      <c r="C196" s="19" t="s">
        <v>110</v>
      </c>
      <c r="D196" s="45">
        <v>11400</v>
      </c>
      <c r="E196" s="118">
        <v>-2000</v>
      </c>
      <c r="F196" s="93"/>
      <c r="G196" s="45">
        <v>9400</v>
      </c>
      <c r="H196" s="45">
        <v>0</v>
      </c>
      <c r="I196" s="45">
        <v>0</v>
      </c>
    </row>
    <row r="197" spans="1:9" ht="12.75">
      <c r="A197" s="19"/>
      <c r="B197" s="19" t="s">
        <v>111</v>
      </c>
      <c r="C197" s="19" t="s">
        <v>112</v>
      </c>
      <c r="D197" s="45">
        <v>21119.05</v>
      </c>
      <c r="E197" s="118">
        <v>-1566.26</v>
      </c>
      <c r="F197" s="93"/>
      <c r="G197" s="45">
        <v>19552.79</v>
      </c>
      <c r="H197" s="45">
        <v>0</v>
      </c>
      <c r="I197" s="45">
        <v>0</v>
      </c>
    </row>
    <row r="198" spans="1:9" ht="12.75">
      <c r="A198" s="43"/>
      <c r="B198" s="43" t="s">
        <v>20</v>
      </c>
      <c r="C198" s="43" t="s">
        <v>21</v>
      </c>
      <c r="D198" s="44">
        <v>8500</v>
      </c>
      <c r="E198" s="117">
        <v>-1137.28</v>
      </c>
      <c r="F198" s="93"/>
      <c r="G198" s="44">
        <v>7362.72</v>
      </c>
      <c r="H198" s="44">
        <v>0</v>
      </c>
      <c r="I198" s="44">
        <v>0</v>
      </c>
    </row>
    <row r="199" spans="1:9" ht="12.75">
      <c r="A199" s="19"/>
      <c r="B199" s="19" t="s">
        <v>113</v>
      </c>
      <c r="C199" s="19" t="s">
        <v>114</v>
      </c>
      <c r="D199" s="45">
        <v>8500</v>
      </c>
      <c r="E199" s="118">
        <v>-1137.28</v>
      </c>
      <c r="F199" s="93"/>
      <c r="G199" s="45">
        <v>7362.72</v>
      </c>
      <c r="H199" s="45">
        <v>0</v>
      </c>
      <c r="I199" s="45">
        <v>0</v>
      </c>
    </row>
    <row r="200" spans="1:9" ht="12.75">
      <c r="A200" s="36" t="s">
        <v>79</v>
      </c>
      <c r="B200" s="108" t="s">
        <v>80</v>
      </c>
      <c r="C200" s="109"/>
      <c r="D200" s="37">
        <v>0</v>
      </c>
      <c r="E200" s="110">
        <v>72739</v>
      </c>
      <c r="F200" s="109"/>
      <c r="G200" s="37">
        <v>72739</v>
      </c>
      <c r="H200" s="37">
        <v>0</v>
      </c>
      <c r="I200" s="37">
        <v>0</v>
      </c>
    </row>
    <row r="201" spans="1:9" ht="12.75">
      <c r="A201" s="38"/>
      <c r="B201" s="111"/>
      <c r="C201" s="112"/>
      <c r="D201" s="39"/>
      <c r="E201" s="113"/>
      <c r="F201" s="112"/>
      <c r="G201" s="39"/>
      <c r="H201" s="39"/>
      <c r="I201" s="39"/>
    </row>
    <row r="202" spans="1:9" ht="12.75">
      <c r="A202" s="40"/>
      <c r="B202" s="114" t="s">
        <v>32</v>
      </c>
      <c r="C202" s="93"/>
      <c r="D202" s="41"/>
      <c r="E202" s="115"/>
      <c r="F202" s="93"/>
      <c r="G202" s="41"/>
      <c r="H202" s="41"/>
      <c r="I202" s="41"/>
    </row>
    <row r="203" spans="1:9" ht="12.75">
      <c r="A203" s="40" t="s">
        <v>81</v>
      </c>
      <c r="B203" s="114" t="s">
        <v>82</v>
      </c>
      <c r="C203" s="93"/>
      <c r="D203" s="42">
        <v>0</v>
      </c>
      <c r="E203" s="116">
        <v>72739</v>
      </c>
      <c r="F203" s="93"/>
      <c r="G203" s="42">
        <v>72739</v>
      </c>
      <c r="H203" s="42">
        <v>0</v>
      </c>
      <c r="I203" s="42">
        <v>0</v>
      </c>
    </row>
    <row r="204" spans="1:9" ht="12.75">
      <c r="A204" s="43"/>
      <c r="B204" s="43" t="s">
        <v>18</v>
      </c>
      <c r="C204" s="43" t="s">
        <v>19</v>
      </c>
      <c r="D204" s="44">
        <v>0</v>
      </c>
      <c r="E204" s="117">
        <v>72739</v>
      </c>
      <c r="F204" s="93"/>
      <c r="G204" s="44">
        <v>72739</v>
      </c>
      <c r="H204" s="44">
        <v>0</v>
      </c>
      <c r="I204" s="44">
        <v>0</v>
      </c>
    </row>
    <row r="205" spans="1:9" ht="12.75">
      <c r="A205" s="43"/>
      <c r="B205" s="43" t="s">
        <v>28</v>
      </c>
      <c r="C205" s="43" t="s">
        <v>29</v>
      </c>
      <c r="D205" s="44">
        <v>0</v>
      </c>
      <c r="E205" s="117">
        <v>69963</v>
      </c>
      <c r="F205" s="93"/>
      <c r="G205" s="44">
        <v>69963</v>
      </c>
      <c r="H205" s="44">
        <v>0</v>
      </c>
      <c r="I205" s="44">
        <v>0</v>
      </c>
    </row>
    <row r="206" spans="1:9" ht="12.75">
      <c r="A206" s="19"/>
      <c r="B206" s="19" t="s">
        <v>107</v>
      </c>
      <c r="C206" s="19" t="s">
        <v>108</v>
      </c>
      <c r="D206" s="45">
        <v>0</v>
      </c>
      <c r="E206" s="118">
        <v>48000</v>
      </c>
      <c r="F206" s="93"/>
      <c r="G206" s="45">
        <v>48000</v>
      </c>
      <c r="H206" s="45">
        <v>0</v>
      </c>
      <c r="I206" s="45">
        <v>0</v>
      </c>
    </row>
    <row r="207" spans="1:9" ht="12.75">
      <c r="A207" s="19"/>
      <c r="B207" s="19" t="s">
        <v>109</v>
      </c>
      <c r="C207" s="19" t="s">
        <v>110</v>
      </c>
      <c r="D207" s="45">
        <v>0</v>
      </c>
      <c r="E207" s="118">
        <v>10100</v>
      </c>
      <c r="F207" s="93"/>
      <c r="G207" s="45">
        <v>10100</v>
      </c>
      <c r="H207" s="45">
        <v>0</v>
      </c>
      <c r="I207" s="45">
        <v>0</v>
      </c>
    </row>
    <row r="208" spans="1:9" ht="12.75">
      <c r="A208" s="19"/>
      <c r="B208" s="19" t="s">
        <v>111</v>
      </c>
      <c r="C208" s="19" t="s">
        <v>112</v>
      </c>
      <c r="D208" s="45">
        <v>0</v>
      </c>
      <c r="E208" s="118">
        <v>11863</v>
      </c>
      <c r="F208" s="93"/>
      <c r="G208" s="45">
        <v>11863</v>
      </c>
      <c r="H208" s="45">
        <v>0</v>
      </c>
      <c r="I208" s="45">
        <v>0</v>
      </c>
    </row>
    <row r="209" spans="1:9" ht="12.75">
      <c r="A209" s="43"/>
      <c r="B209" s="43" t="s">
        <v>20</v>
      </c>
      <c r="C209" s="43" t="s">
        <v>21</v>
      </c>
      <c r="D209" s="44">
        <v>0</v>
      </c>
      <c r="E209" s="117">
        <v>2776</v>
      </c>
      <c r="F209" s="93"/>
      <c r="G209" s="44">
        <v>2776</v>
      </c>
      <c r="H209" s="44">
        <v>0</v>
      </c>
      <c r="I209" s="44">
        <v>0</v>
      </c>
    </row>
    <row r="210" spans="1:9" ht="12.75">
      <c r="A210" s="19"/>
      <c r="B210" s="19" t="s">
        <v>113</v>
      </c>
      <c r="C210" s="19" t="s">
        <v>114</v>
      </c>
      <c r="D210" s="45">
        <v>0</v>
      </c>
      <c r="E210" s="118">
        <v>2776</v>
      </c>
      <c r="F210" s="93"/>
      <c r="G210" s="45">
        <v>2776</v>
      </c>
      <c r="H210" s="45">
        <v>0</v>
      </c>
      <c r="I210" s="45">
        <v>0</v>
      </c>
    </row>
    <row r="211" spans="1:9" ht="12.75">
      <c r="A211" s="1" t="s">
        <v>83</v>
      </c>
      <c r="B211" s="119" t="s">
        <v>84</v>
      </c>
      <c r="C211" s="120"/>
      <c r="D211" s="2">
        <v>6954585.87</v>
      </c>
      <c r="E211" s="121">
        <v>563150.3</v>
      </c>
      <c r="F211" s="120"/>
      <c r="G211" s="2">
        <v>7517736.17</v>
      </c>
      <c r="H211" s="2">
        <v>6454730.49</v>
      </c>
      <c r="I211" s="2">
        <v>6454730.49</v>
      </c>
    </row>
    <row r="212" ht="409.5" customHeight="1" hidden="1"/>
    <row r="213" ht="18" customHeight="1"/>
    <row r="214" spans="1:9" ht="22.5">
      <c r="A214" s="122" t="s">
        <v>85</v>
      </c>
      <c r="B214" s="123"/>
      <c r="C214" s="123"/>
      <c r="D214" s="46" t="s">
        <v>4</v>
      </c>
      <c r="E214" s="124" t="s">
        <v>5</v>
      </c>
      <c r="F214" s="123"/>
      <c r="G214" s="46" t="s">
        <v>6</v>
      </c>
      <c r="H214" s="46" t="s">
        <v>7</v>
      </c>
      <c r="I214" s="46" t="s">
        <v>8</v>
      </c>
    </row>
    <row r="215" spans="1:9" ht="12.75">
      <c r="A215" s="3" t="s">
        <v>86</v>
      </c>
      <c r="B215" s="125" t="s">
        <v>87</v>
      </c>
      <c r="C215" s="93"/>
      <c r="D215" s="4">
        <v>100067.99</v>
      </c>
      <c r="E215" s="126">
        <v>198549.45</v>
      </c>
      <c r="F215" s="93"/>
      <c r="G215" s="4">
        <v>298617.44</v>
      </c>
      <c r="H215" s="4">
        <v>10000</v>
      </c>
      <c r="I215" s="4">
        <v>10000</v>
      </c>
    </row>
    <row r="216" spans="1:9" ht="12.75">
      <c r="A216" s="3" t="s">
        <v>20</v>
      </c>
      <c r="B216" s="125" t="s">
        <v>88</v>
      </c>
      <c r="C216" s="93"/>
      <c r="D216" s="4">
        <v>144259.89</v>
      </c>
      <c r="E216" s="126">
        <v>13531.93</v>
      </c>
      <c r="F216" s="93"/>
      <c r="G216" s="4">
        <v>157691.82</v>
      </c>
      <c r="H216" s="4">
        <v>124915</v>
      </c>
      <c r="I216" s="4">
        <v>124915</v>
      </c>
    </row>
    <row r="217" spans="1:9" ht="12.75">
      <c r="A217" s="3" t="s">
        <v>89</v>
      </c>
      <c r="B217" s="125" t="s">
        <v>90</v>
      </c>
      <c r="C217" s="93"/>
      <c r="D217" s="4">
        <v>731676.24</v>
      </c>
      <c r="E217" s="126">
        <v>71820.38</v>
      </c>
      <c r="F217" s="93"/>
      <c r="G217" s="4">
        <v>803496.62</v>
      </c>
      <c r="H217" s="4">
        <v>567730.49</v>
      </c>
      <c r="I217" s="4">
        <v>567730.49</v>
      </c>
    </row>
    <row r="218" spans="1:9" ht="12.75">
      <c r="A218" s="3" t="s">
        <v>91</v>
      </c>
      <c r="B218" s="125" t="s">
        <v>92</v>
      </c>
      <c r="C218" s="93"/>
      <c r="D218" s="4">
        <v>125686.99</v>
      </c>
      <c r="E218" s="126">
        <v>17053</v>
      </c>
      <c r="F218" s="93"/>
      <c r="G218" s="4">
        <v>142739.99</v>
      </c>
      <c r="H218" s="4">
        <v>0</v>
      </c>
      <c r="I218" s="4">
        <v>0</v>
      </c>
    </row>
    <row r="219" spans="1:9" ht="12.75">
      <c r="A219" s="3" t="s">
        <v>93</v>
      </c>
      <c r="B219" s="125" t="s">
        <v>94</v>
      </c>
      <c r="C219" s="93"/>
      <c r="D219" s="4">
        <v>5367691</v>
      </c>
      <c r="E219" s="126">
        <v>280756.59</v>
      </c>
      <c r="F219" s="93"/>
      <c r="G219" s="4">
        <v>5648447.59</v>
      </c>
      <c r="H219" s="4">
        <v>5367691</v>
      </c>
      <c r="I219" s="4">
        <v>5367691</v>
      </c>
    </row>
    <row r="220" spans="1:9" ht="12.75">
      <c r="A220" s="3" t="s">
        <v>95</v>
      </c>
      <c r="B220" s="125" t="s">
        <v>96</v>
      </c>
      <c r="C220" s="93"/>
      <c r="D220" s="4">
        <v>120570</v>
      </c>
      <c r="E220" s="126">
        <v>-3000</v>
      </c>
      <c r="F220" s="93"/>
      <c r="G220" s="4">
        <v>117570</v>
      </c>
      <c r="H220" s="4">
        <v>135470</v>
      </c>
      <c r="I220" s="4">
        <v>135470</v>
      </c>
    </row>
    <row r="221" spans="1:9" ht="12.75">
      <c r="A221" s="3" t="s">
        <v>97</v>
      </c>
      <c r="B221" s="125" t="s">
        <v>98</v>
      </c>
      <c r="C221" s="93"/>
      <c r="D221" s="4">
        <v>325683.76</v>
      </c>
      <c r="E221" s="126">
        <v>0</v>
      </c>
      <c r="F221" s="93"/>
      <c r="G221" s="4">
        <v>325683.76</v>
      </c>
      <c r="H221" s="4">
        <v>236000</v>
      </c>
      <c r="I221" s="4">
        <v>236000</v>
      </c>
    </row>
    <row r="222" spans="1:9" ht="12.75">
      <c r="A222" s="3" t="s">
        <v>99</v>
      </c>
      <c r="B222" s="125" t="s">
        <v>100</v>
      </c>
      <c r="C222" s="93"/>
      <c r="D222" s="4">
        <v>12000</v>
      </c>
      <c r="E222" s="126">
        <v>0</v>
      </c>
      <c r="F222" s="93"/>
      <c r="G222" s="4">
        <v>12000</v>
      </c>
      <c r="H222" s="4">
        <v>12000</v>
      </c>
      <c r="I222" s="4">
        <v>12000</v>
      </c>
    </row>
    <row r="223" spans="1:9" ht="12.75">
      <c r="A223" s="3" t="s">
        <v>101</v>
      </c>
      <c r="B223" s="125" t="s">
        <v>102</v>
      </c>
      <c r="C223" s="93"/>
      <c r="D223" s="4">
        <v>26950</v>
      </c>
      <c r="E223" s="126">
        <v>-15561.05</v>
      </c>
      <c r="F223" s="93"/>
      <c r="G223" s="4">
        <v>11388.95</v>
      </c>
      <c r="H223" s="4">
        <v>924</v>
      </c>
      <c r="I223" s="4">
        <v>924</v>
      </c>
    </row>
    <row r="224" spans="1:9" ht="12.75">
      <c r="A224" s="5" t="s">
        <v>103</v>
      </c>
      <c r="B224" s="130"/>
      <c r="C224" s="131"/>
      <c r="D224" s="6">
        <v>6954585.87</v>
      </c>
      <c r="E224" s="132">
        <v>563150.3</v>
      </c>
      <c r="F224" s="131"/>
      <c r="G224" s="6">
        <v>7517736.17</v>
      </c>
      <c r="H224" s="6">
        <v>6454730.49</v>
      </c>
      <c r="I224" s="6">
        <v>6454730.49</v>
      </c>
    </row>
    <row r="225" ht="409.5" customHeight="1" hidden="1"/>
  </sheetData>
  <sheetProtection/>
  <mergeCells count="285">
    <mergeCell ref="E10:F10"/>
    <mergeCell ref="E24:F24"/>
    <mergeCell ref="E25:F25"/>
    <mergeCell ref="E21:F21"/>
    <mergeCell ref="E22:F22"/>
    <mergeCell ref="E23:F23"/>
    <mergeCell ref="E15:F15"/>
    <mergeCell ref="E16:F16"/>
    <mergeCell ref="E17:F17"/>
    <mergeCell ref="E18:F18"/>
    <mergeCell ref="A3:H3"/>
    <mergeCell ref="E5:F5"/>
    <mergeCell ref="E6:F6"/>
    <mergeCell ref="E7:F7"/>
    <mergeCell ref="E8:F8"/>
    <mergeCell ref="E9:F9"/>
    <mergeCell ref="E19:F19"/>
    <mergeCell ref="E20:F20"/>
    <mergeCell ref="B223:C223"/>
    <mergeCell ref="E223:F223"/>
    <mergeCell ref="B224:C224"/>
    <mergeCell ref="E224:F224"/>
    <mergeCell ref="B220:C220"/>
    <mergeCell ref="E220:F220"/>
    <mergeCell ref="B221:C221"/>
    <mergeCell ref="E221:F221"/>
    <mergeCell ref="B222:C222"/>
    <mergeCell ref="E222:F222"/>
    <mergeCell ref="B217:C217"/>
    <mergeCell ref="E217:F217"/>
    <mergeCell ref="B218:C218"/>
    <mergeCell ref="E218:F218"/>
    <mergeCell ref="B219:C219"/>
    <mergeCell ref="E219:F219"/>
    <mergeCell ref="A214:C214"/>
    <mergeCell ref="E214:F214"/>
    <mergeCell ref="B215:C215"/>
    <mergeCell ref="E215:F215"/>
    <mergeCell ref="B216:C216"/>
    <mergeCell ref="E216:F216"/>
    <mergeCell ref="E206:F206"/>
    <mergeCell ref="E207:F207"/>
    <mergeCell ref="E208:F208"/>
    <mergeCell ref="E209:F209"/>
    <mergeCell ref="E210:F210"/>
    <mergeCell ref="B211:C211"/>
    <mergeCell ref="E211:F211"/>
    <mergeCell ref="B202:C202"/>
    <mergeCell ref="E202:F202"/>
    <mergeCell ref="B203:C203"/>
    <mergeCell ref="E203:F203"/>
    <mergeCell ref="E204:F204"/>
    <mergeCell ref="E205:F205"/>
    <mergeCell ref="E197:F197"/>
    <mergeCell ref="E198:F198"/>
    <mergeCell ref="E199:F199"/>
    <mergeCell ref="B200:C200"/>
    <mergeCell ref="E200:F200"/>
    <mergeCell ref="B201:C201"/>
    <mergeCell ref="E201:F201"/>
    <mergeCell ref="B192:C192"/>
    <mergeCell ref="E192:F192"/>
    <mergeCell ref="E193:F193"/>
    <mergeCell ref="E194:F194"/>
    <mergeCell ref="E195:F195"/>
    <mergeCell ref="E196:F196"/>
    <mergeCell ref="B189:C189"/>
    <mergeCell ref="E189:F189"/>
    <mergeCell ref="B190:C190"/>
    <mergeCell ref="E190:F190"/>
    <mergeCell ref="B191:C191"/>
    <mergeCell ref="E191:F191"/>
    <mergeCell ref="E183:F183"/>
    <mergeCell ref="E184:F184"/>
    <mergeCell ref="E185:F185"/>
    <mergeCell ref="E186:F186"/>
    <mergeCell ref="E187:F187"/>
    <mergeCell ref="E188:F188"/>
    <mergeCell ref="E179:F179"/>
    <mergeCell ref="B180:C180"/>
    <mergeCell ref="E180:F180"/>
    <mergeCell ref="B181:C181"/>
    <mergeCell ref="E181:F181"/>
    <mergeCell ref="E182:F182"/>
    <mergeCell ref="B175:C175"/>
    <mergeCell ref="E175:F175"/>
    <mergeCell ref="B176:C176"/>
    <mergeCell ref="E176:F176"/>
    <mergeCell ref="E177:F177"/>
    <mergeCell ref="E178:F178"/>
    <mergeCell ref="E170:F170"/>
    <mergeCell ref="E171:F171"/>
    <mergeCell ref="E172:F172"/>
    <mergeCell ref="B173:C173"/>
    <mergeCell ref="E173:F173"/>
    <mergeCell ref="B174:C174"/>
    <mergeCell ref="E174:F174"/>
    <mergeCell ref="B167:C167"/>
    <mergeCell ref="E167:F167"/>
    <mergeCell ref="B168:C168"/>
    <mergeCell ref="E168:F168"/>
    <mergeCell ref="B169:C169"/>
    <mergeCell ref="E169:F169"/>
    <mergeCell ref="B162:C162"/>
    <mergeCell ref="E162:F162"/>
    <mergeCell ref="E163:F163"/>
    <mergeCell ref="E164:F164"/>
    <mergeCell ref="E165:F165"/>
    <mergeCell ref="B166:C166"/>
    <mergeCell ref="E166:F166"/>
    <mergeCell ref="B157:C157"/>
    <mergeCell ref="E157:F157"/>
    <mergeCell ref="E158:F158"/>
    <mergeCell ref="E159:F159"/>
    <mergeCell ref="E160:F160"/>
    <mergeCell ref="B161:C161"/>
    <mergeCell ref="E161:F161"/>
    <mergeCell ref="B154:C154"/>
    <mergeCell ref="E154:F154"/>
    <mergeCell ref="B155:C155"/>
    <mergeCell ref="E155:F155"/>
    <mergeCell ref="B156:C156"/>
    <mergeCell ref="E156:F156"/>
    <mergeCell ref="E148:F148"/>
    <mergeCell ref="E149:F149"/>
    <mergeCell ref="E150:F150"/>
    <mergeCell ref="E151:F151"/>
    <mergeCell ref="E152:F152"/>
    <mergeCell ref="E153:F153"/>
    <mergeCell ref="E144:F144"/>
    <mergeCell ref="E145:F145"/>
    <mergeCell ref="B146:C146"/>
    <mergeCell ref="E146:F146"/>
    <mergeCell ref="B147:C147"/>
    <mergeCell ref="E147:F147"/>
    <mergeCell ref="B140:C140"/>
    <mergeCell ref="E140:F140"/>
    <mergeCell ref="B141:C141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39:F139"/>
    <mergeCell ref="E130:F130"/>
    <mergeCell ref="B131:C131"/>
    <mergeCell ref="E131:F131"/>
    <mergeCell ref="B132:C132"/>
    <mergeCell ref="E132:F132"/>
    <mergeCell ref="E133:F133"/>
    <mergeCell ref="E124:F124"/>
    <mergeCell ref="E125:F125"/>
    <mergeCell ref="E126:F126"/>
    <mergeCell ref="E127:F127"/>
    <mergeCell ref="E128:F128"/>
    <mergeCell ref="E129:F129"/>
    <mergeCell ref="B120:C120"/>
    <mergeCell ref="E120:F120"/>
    <mergeCell ref="B121:C121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19:F119"/>
    <mergeCell ref="B109:C109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B108:C108"/>
    <mergeCell ref="E108:F108"/>
    <mergeCell ref="E98:F98"/>
    <mergeCell ref="E99:F99"/>
    <mergeCell ref="E100:F100"/>
    <mergeCell ref="E101:F101"/>
    <mergeCell ref="E102:F102"/>
    <mergeCell ref="E103:F103"/>
    <mergeCell ref="E94:F94"/>
    <mergeCell ref="E95:F95"/>
    <mergeCell ref="B96:C96"/>
    <mergeCell ref="E96:F96"/>
    <mergeCell ref="B97:C97"/>
    <mergeCell ref="E97:F97"/>
    <mergeCell ref="B89:C89"/>
    <mergeCell ref="E89:F89"/>
    <mergeCell ref="E90:F90"/>
    <mergeCell ref="E91:F91"/>
    <mergeCell ref="E92:F92"/>
    <mergeCell ref="E93:F93"/>
    <mergeCell ref="E84:F84"/>
    <mergeCell ref="E85:F85"/>
    <mergeCell ref="E86:F86"/>
    <mergeCell ref="E87:F87"/>
    <mergeCell ref="B88:C88"/>
    <mergeCell ref="E88:F88"/>
    <mergeCell ref="B79:C79"/>
    <mergeCell ref="E79:F79"/>
    <mergeCell ref="E80:F80"/>
    <mergeCell ref="E81:F81"/>
    <mergeCell ref="E82:F82"/>
    <mergeCell ref="E83:F83"/>
    <mergeCell ref="E73:F73"/>
    <mergeCell ref="E74:F74"/>
    <mergeCell ref="E75:F75"/>
    <mergeCell ref="E76:F76"/>
    <mergeCell ref="E77:F77"/>
    <mergeCell ref="B78:C78"/>
    <mergeCell ref="E78:F78"/>
    <mergeCell ref="B68:C68"/>
    <mergeCell ref="E68:F68"/>
    <mergeCell ref="E69:F69"/>
    <mergeCell ref="E70:F70"/>
    <mergeCell ref="E71:F71"/>
    <mergeCell ref="E72:F72"/>
    <mergeCell ref="E64:F64"/>
    <mergeCell ref="B65:C65"/>
    <mergeCell ref="E65:F65"/>
    <mergeCell ref="B66:C66"/>
    <mergeCell ref="E66:F66"/>
    <mergeCell ref="B67:C67"/>
    <mergeCell ref="E67:F67"/>
    <mergeCell ref="E58:F58"/>
    <mergeCell ref="E59:F59"/>
    <mergeCell ref="E60:F60"/>
    <mergeCell ref="E61:F61"/>
    <mergeCell ref="E62:F62"/>
    <mergeCell ref="E63:F63"/>
    <mergeCell ref="B53:C53"/>
    <mergeCell ref="E53:F53"/>
    <mergeCell ref="E54:F54"/>
    <mergeCell ref="E55:F55"/>
    <mergeCell ref="E56:F56"/>
    <mergeCell ref="E57:F57"/>
    <mergeCell ref="E48:F48"/>
    <mergeCell ref="E49:F49"/>
    <mergeCell ref="E50:F50"/>
    <mergeCell ref="E51:F51"/>
    <mergeCell ref="B52:C52"/>
    <mergeCell ref="E52:F52"/>
    <mergeCell ref="B44:C44"/>
    <mergeCell ref="E44:F44"/>
    <mergeCell ref="B45:C45"/>
    <mergeCell ref="E45:F45"/>
    <mergeCell ref="E46:F46"/>
    <mergeCell ref="E47:F47"/>
    <mergeCell ref="E38:F38"/>
    <mergeCell ref="E39:F39"/>
    <mergeCell ref="E40:F40"/>
    <mergeCell ref="E41:F41"/>
    <mergeCell ref="E42:F42"/>
    <mergeCell ref="E43:F43"/>
    <mergeCell ref="B34:C34"/>
    <mergeCell ref="E34:F34"/>
    <mergeCell ref="B35:C35"/>
    <mergeCell ref="E35:F35"/>
    <mergeCell ref="E36:F36"/>
    <mergeCell ref="E37:F37"/>
    <mergeCell ref="B31:C31"/>
    <mergeCell ref="E31:F31"/>
    <mergeCell ref="B32:C32"/>
    <mergeCell ref="E32:F32"/>
    <mergeCell ref="B33:C33"/>
    <mergeCell ref="E33:F33"/>
    <mergeCell ref="A1:E1"/>
    <mergeCell ref="E27:F27"/>
    <mergeCell ref="E28:F28"/>
    <mergeCell ref="E29:F29"/>
    <mergeCell ref="B30:C30"/>
    <mergeCell ref="E30:F30"/>
    <mergeCell ref="E11:F11"/>
    <mergeCell ref="E12:F12"/>
    <mergeCell ref="E13:F13"/>
    <mergeCell ref="E14:F1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2022-11-23T14:09:13Z</dcterms:created>
  <dcterms:modified xsi:type="dcterms:W3CDTF">2022-12-22T08:44:42Z</dcterms:modified>
  <cp:category/>
  <cp:version/>
  <cp:contentType/>
  <cp:contentStatus/>
</cp:coreProperties>
</file>